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funcoop_office\Desktop\２０２１年度\書籍\教科書\"/>
    </mc:Choice>
  </mc:AlternateContent>
  <xr:revisionPtr revIDLastSave="0" documentId="13_ncr:1_{373B6E45-C740-4B41-9C8E-049C52004D7F}" xr6:coauthVersionLast="47" xr6:coauthVersionMax="47" xr10:uidLastSave="{00000000-0000-0000-0000-000000000000}"/>
  <bookViews>
    <workbookView xWindow="-120" yWindow="-120" windowWidth="29040" windowHeight="15840" activeTab="1" xr2:uid="{00000000-000D-0000-FFFF-FFFF00000000}"/>
  </bookViews>
  <sheets>
    <sheet name="教科書　郵送申込書2021　秋" sheetId="4" r:id="rId1"/>
    <sheet name="配送料" sheetId="5" r:id="rId2"/>
  </sheets>
  <definedNames>
    <definedName name="_xlnm.Print_Area" localSheetId="0">'教科書　郵送申込書2021　秋'!$A$1:$J$86</definedName>
  </definedNames>
  <calcPr calcId="181029"/>
</workbook>
</file>

<file path=xl/calcChain.xml><?xml version="1.0" encoding="utf-8"?>
<calcChain xmlns="http://schemas.openxmlformats.org/spreadsheetml/2006/main">
  <c r="C16" i="5" l="1"/>
  <c r="C15" i="5"/>
  <c r="C14" i="5"/>
  <c r="C13" i="5"/>
  <c r="C12" i="5"/>
  <c r="C11" i="5"/>
  <c r="C10" i="5"/>
  <c r="C9" i="5"/>
  <c r="C8" i="5"/>
  <c r="C7" i="5"/>
  <c r="C6" i="5"/>
  <c r="B16" i="5"/>
  <c r="B15" i="5"/>
  <c r="B14" i="5"/>
  <c r="B13" i="5"/>
  <c r="B12" i="5"/>
  <c r="B11" i="5"/>
  <c r="B10" i="5"/>
  <c r="B9" i="5"/>
  <c r="B8" i="5"/>
  <c r="B7" i="5"/>
  <c r="B6" i="5"/>
  <c r="J72" i="4"/>
  <c r="J74" i="4"/>
  <c r="J76" i="4"/>
  <c r="J78" i="4"/>
  <c r="J80" i="4"/>
  <c r="J82" i="4"/>
  <c r="J70" i="4"/>
  <c r="J68" i="4"/>
  <c r="J66" i="4"/>
  <c r="J64" i="4"/>
  <c r="J62" i="4"/>
  <c r="J60" i="4"/>
  <c r="J58" i="4"/>
  <c r="J56" i="4"/>
  <c r="J54" i="4"/>
  <c r="J52" i="4"/>
  <c r="J50" i="4"/>
  <c r="J48" i="4"/>
  <c r="J46" i="4"/>
  <c r="J44" i="4"/>
  <c r="J42" i="4"/>
  <c r="J40" i="4"/>
  <c r="J38" i="4"/>
  <c r="J36" i="4"/>
  <c r="J34" i="4"/>
  <c r="J32" i="4"/>
  <c r="J30" i="4"/>
  <c r="J28" i="4"/>
  <c r="J86" i="4" l="1"/>
</calcChain>
</file>

<file path=xl/sharedStrings.xml><?xml version="1.0" encoding="utf-8"?>
<sst xmlns="http://schemas.openxmlformats.org/spreadsheetml/2006/main" count="205" uniqueCount="142">
  <si>
    <t>書名</t>
  </si>
  <si>
    <t>このリストは教員の方からご連絡をいただいた教科書を掲載しております。</t>
    <rPh sb="6" eb="8">
      <t>キョウイン</t>
    </rPh>
    <rPh sb="9" eb="10">
      <t>カタ</t>
    </rPh>
    <rPh sb="13" eb="15">
      <t>レンラク</t>
    </rPh>
    <rPh sb="21" eb="24">
      <t>キョウカショ</t>
    </rPh>
    <rPh sb="25" eb="27">
      <t>ケイサイ</t>
    </rPh>
    <phoneticPr fontId="2"/>
  </si>
  <si>
    <t>No</t>
    <phoneticPr fontId="2"/>
  </si>
  <si>
    <t>学年</t>
    <rPh sb="0" eb="2">
      <t>ガクネン</t>
    </rPh>
    <phoneticPr fontId="2"/>
  </si>
  <si>
    <t>クラス</t>
    <phoneticPr fontId="2"/>
  </si>
  <si>
    <t>講義名</t>
    <rPh sb="0" eb="2">
      <t>コウギ</t>
    </rPh>
    <rPh sb="2" eb="3">
      <t>メイ</t>
    </rPh>
    <phoneticPr fontId="2"/>
  </si>
  <si>
    <t>履修</t>
    <rPh sb="0" eb="2">
      <t>リシュウ</t>
    </rPh>
    <phoneticPr fontId="2"/>
  </si>
  <si>
    <t>出版社名</t>
  </si>
  <si>
    <t>税込価格</t>
    <rPh sb="0" eb="2">
      <t>ゼイコミ</t>
    </rPh>
    <rPh sb="2" eb="4">
      <t>カカク</t>
    </rPh>
    <phoneticPr fontId="2"/>
  </si>
  <si>
    <t>全</t>
    <rPh sb="0" eb="1">
      <t>ゼン</t>
    </rPh>
    <phoneticPr fontId="2"/>
  </si>
  <si>
    <t>必</t>
    <rPh sb="0" eb="1">
      <t>ヒツ</t>
    </rPh>
    <phoneticPr fontId="2"/>
  </si>
  <si>
    <t>選</t>
    <rPh sb="0" eb="1">
      <t>セン</t>
    </rPh>
    <phoneticPr fontId="2"/>
  </si>
  <si>
    <t>ABCD</t>
    <phoneticPr fontId="2"/>
  </si>
  <si>
    <t>GHI</t>
    <phoneticPr fontId="2"/>
  </si>
  <si>
    <t>注文数</t>
    <rPh sb="0" eb="2">
      <t>チュウモン</t>
    </rPh>
    <rPh sb="2" eb="3">
      <t>スウ</t>
    </rPh>
    <phoneticPr fontId="2"/>
  </si>
  <si>
    <t>金額</t>
    <rPh sb="0" eb="2">
      <t>キンガク</t>
    </rPh>
    <phoneticPr fontId="2"/>
  </si>
  <si>
    <t>EFJKL</t>
    <phoneticPr fontId="2"/>
  </si>
  <si>
    <t>JKL</t>
    <phoneticPr fontId="2"/>
  </si>
  <si>
    <t>EF</t>
    <phoneticPr fontId="2"/>
  </si>
  <si>
    <t>田中吉太郎</t>
    <rPh sb="0" eb="2">
      <t>タナカ</t>
    </rPh>
    <rPh sb="2" eb="3">
      <t>ヨシ</t>
    </rPh>
    <rPh sb="3" eb="5">
      <t>タロウ</t>
    </rPh>
    <phoneticPr fontId="2"/>
  </si>
  <si>
    <t>角薫</t>
    <rPh sb="0" eb="1">
      <t>スミ</t>
    </rPh>
    <rPh sb="1" eb="2">
      <t>カオル</t>
    </rPh>
    <phoneticPr fontId="2"/>
  </si>
  <si>
    <t>お振込み合計金額</t>
    <rPh sb="1" eb="3">
      <t>フリコ</t>
    </rPh>
    <rPh sb="4" eb="6">
      <t>ゴウケイ</t>
    </rPh>
    <rPh sb="6" eb="8">
      <t>キンガク</t>
    </rPh>
    <phoneticPr fontId="2"/>
  </si>
  <si>
    <t>未来大学生協　2021年度　後期教科書　郵送申込書</t>
    <rPh sb="0" eb="2">
      <t>ミライ</t>
    </rPh>
    <rPh sb="2" eb="4">
      <t>ダイガク</t>
    </rPh>
    <rPh sb="4" eb="6">
      <t>セイキョウ</t>
    </rPh>
    <rPh sb="14" eb="16">
      <t>コウキ</t>
    </rPh>
    <rPh sb="20" eb="22">
      <t>ユウソウ</t>
    </rPh>
    <phoneticPr fontId="2"/>
  </si>
  <si>
    <t>教科書の購入はいかなる理由でも返品できません。間違えて購入しないよう、くれぐれもご留意下さい。</t>
    <rPh sb="0" eb="3">
      <t>キョウカショ</t>
    </rPh>
    <rPh sb="4" eb="6">
      <t>コウニュウ</t>
    </rPh>
    <rPh sb="11" eb="13">
      <t>リユウ</t>
    </rPh>
    <rPh sb="15" eb="17">
      <t>ヘンピン</t>
    </rPh>
    <rPh sb="23" eb="25">
      <t>マチガ</t>
    </rPh>
    <rPh sb="27" eb="29">
      <t>コウニュウ</t>
    </rPh>
    <rPh sb="41" eb="43">
      <t>リュウイ</t>
    </rPh>
    <rPh sb="43" eb="44">
      <t>クダ</t>
    </rPh>
    <phoneticPr fontId="2"/>
  </si>
  <si>
    <t>いつも未来大生協をご利用頂きありがとうございます。　教科書ご郵送ご希望の方は下記手順に沿ってお手続きをお願い致します。</t>
    <rPh sb="3" eb="6">
      <t>ミライダイ</t>
    </rPh>
    <rPh sb="6" eb="8">
      <t>セイキョウ</t>
    </rPh>
    <rPh sb="10" eb="12">
      <t>リヨウ</t>
    </rPh>
    <rPh sb="12" eb="13">
      <t>イタダ</t>
    </rPh>
    <rPh sb="26" eb="29">
      <t>キョウカショ</t>
    </rPh>
    <rPh sb="30" eb="32">
      <t>ユウソウ</t>
    </rPh>
    <rPh sb="33" eb="35">
      <t>キボウ</t>
    </rPh>
    <rPh sb="36" eb="37">
      <t>カタ</t>
    </rPh>
    <rPh sb="38" eb="40">
      <t>カキ</t>
    </rPh>
    <rPh sb="40" eb="42">
      <t>テジュン</t>
    </rPh>
    <rPh sb="43" eb="44">
      <t>ソ</t>
    </rPh>
    <rPh sb="47" eb="49">
      <t>テツヅ</t>
    </rPh>
    <rPh sb="52" eb="53">
      <t>ネガ</t>
    </rPh>
    <rPh sb="54" eb="55">
      <t>イタ</t>
    </rPh>
    <phoneticPr fontId="20"/>
  </si>
  <si>
    <t>①必要な教科書の注文数の所に１を入力して下さい。　一番下に合計金額がでます。</t>
    <rPh sb="1" eb="3">
      <t>ヒツヨウ</t>
    </rPh>
    <rPh sb="4" eb="7">
      <t>キョウカショ</t>
    </rPh>
    <rPh sb="8" eb="11">
      <t>チュウモンスウ</t>
    </rPh>
    <rPh sb="12" eb="13">
      <t>トコロ</t>
    </rPh>
    <rPh sb="16" eb="18">
      <t>ニュウリョク</t>
    </rPh>
    <rPh sb="20" eb="21">
      <t>クダ</t>
    </rPh>
    <rPh sb="25" eb="28">
      <t>イチバンシタ</t>
    </rPh>
    <rPh sb="29" eb="33">
      <t>ゴウケイキンガク</t>
    </rPh>
    <phoneticPr fontId="20"/>
  </si>
  <si>
    <t>②下記にある記入欄に全て記載頂き、生協宛にメールにてご返信ください。　※タイトル　教科書郵送依頼　〇年　名前　でお願いします。</t>
    <rPh sb="1" eb="3">
      <t>カキ</t>
    </rPh>
    <rPh sb="6" eb="9">
      <t>キニュウラン</t>
    </rPh>
    <rPh sb="10" eb="11">
      <t>スベ</t>
    </rPh>
    <rPh sb="12" eb="14">
      <t>キサイ</t>
    </rPh>
    <rPh sb="14" eb="15">
      <t>イタダ</t>
    </rPh>
    <rPh sb="17" eb="19">
      <t>セイキョウ</t>
    </rPh>
    <rPh sb="19" eb="20">
      <t>アテ</t>
    </rPh>
    <rPh sb="27" eb="29">
      <t>ヘンシン</t>
    </rPh>
    <rPh sb="41" eb="44">
      <t>キョウカショ</t>
    </rPh>
    <rPh sb="44" eb="46">
      <t>ユウソウ</t>
    </rPh>
    <rPh sb="46" eb="48">
      <t>イライ</t>
    </rPh>
    <rPh sb="50" eb="51">
      <t>ネン</t>
    </rPh>
    <rPh sb="52" eb="54">
      <t>ナマエ</t>
    </rPh>
    <rPh sb="57" eb="58">
      <t>ネガ</t>
    </rPh>
    <phoneticPr fontId="20"/>
  </si>
  <si>
    <t>お名前</t>
    <rPh sb="1" eb="3">
      <t>ナマエ</t>
    </rPh>
    <phoneticPr fontId="20"/>
  </si>
  <si>
    <t>学年</t>
    <rPh sb="0" eb="2">
      <t>ガクネン</t>
    </rPh>
    <phoneticPr fontId="20"/>
  </si>
  <si>
    <t>送り先住所</t>
    <rPh sb="0" eb="1">
      <t>オク</t>
    </rPh>
    <rPh sb="2" eb="3">
      <t>サキ</t>
    </rPh>
    <rPh sb="3" eb="5">
      <t>ジュウショ</t>
    </rPh>
    <phoneticPr fontId="20"/>
  </si>
  <si>
    <t>電話番号</t>
    <rPh sb="0" eb="2">
      <t>デンワ</t>
    </rPh>
    <rPh sb="2" eb="4">
      <t>バンゴウ</t>
    </rPh>
    <phoneticPr fontId="20"/>
  </si>
  <si>
    <t>〒</t>
    <phoneticPr fontId="20"/>
  </si>
  <si>
    <t>氏名</t>
    <rPh sb="0" eb="2">
      <t>シメイ</t>
    </rPh>
    <phoneticPr fontId="20"/>
  </si>
  <si>
    <t>カナ</t>
    <phoneticPr fontId="20"/>
  </si>
  <si>
    <t>住所</t>
    <rPh sb="0" eb="2">
      <t>ジュウショ</t>
    </rPh>
    <phoneticPr fontId="20"/>
  </si>
  <si>
    <t>③合計金額を下記当生協　ゆうちょ口座までお振込みください。　お振込み確認後の発送となるので教科書到着まで数日かかります。</t>
    <rPh sb="1" eb="3">
      <t>ゴウケイ</t>
    </rPh>
    <rPh sb="3" eb="5">
      <t>キンガク</t>
    </rPh>
    <rPh sb="6" eb="8">
      <t>カキ</t>
    </rPh>
    <rPh sb="8" eb="11">
      <t>トウセイキョウ</t>
    </rPh>
    <rPh sb="16" eb="18">
      <t>コウザ</t>
    </rPh>
    <rPh sb="21" eb="23">
      <t>フリコ</t>
    </rPh>
    <rPh sb="31" eb="33">
      <t>フリコ</t>
    </rPh>
    <rPh sb="34" eb="37">
      <t>カクニンゴ</t>
    </rPh>
    <rPh sb="38" eb="40">
      <t>ハッソウ</t>
    </rPh>
    <rPh sb="45" eb="48">
      <t>キョウカショ</t>
    </rPh>
    <rPh sb="48" eb="50">
      <t>トウチャク</t>
    </rPh>
    <rPh sb="52" eb="54">
      <t>スウジツ</t>
    </rPh>
    <phoneticPr fontId="20"/>
  </si>
  <si>
    <t>※郵便局で払込取扱票をもらい上記口座番号やお名前など記入の上、お振込みください。</t>
    <rPh sb="1" eb="4">
      <t>ユウビンキョク</t>
    </rPh>
    <rPh sb="5" eb="7">
      <t>ハライコ</t>
    </rPh>
    <rPh sb="7" eb="9">
      <t>トリアツカイ</t>
    </rPh>
    <rPh sb="9" eb="10">
      <t>ヒョウ</t>
    </rPh>
    <rPh sb="14" eb="16">
      <t>ジョウキ</t>
    </rPh>
    <rPh sb="16" eb="18">
      <t>コウザ</t>
    </rPh>
    <rPh sb="18" eb="20">
      <t>バンゴウ</t>
    </rPh>
    <rPh sb="22" eb="24">
      <t>ナマエ</t>
    </rPh>
    <rPh sb="26" eb="28">
      <t>キニュウ</t>
    </rPh>
    <rPh sb="29" eb="30">
      <t>ウエ</t>
    </rPh>
    <rPh sb="32" eb="34">
      <t>フリコ</t>
    </rPh>
    <phoneticPr fontId="20"/>
  </si>
  <si>
    <t>　電子ﾏﾈｰに残金があり組合員ｶｰﾄﾞでお支払い希望の方は、一旦振り込みを済ませ生協購買店営業開始後、</t>
    <rPh sb="1" eb="3">
      <t>デンシ</t>
    </rPh>
    <rPh sb="7" eb="9">
      <t>ザンキン</t>
    </rPh>
    <rPh sb="12" eb="15">
      <t>クミアイイン</t>
    </rPh>
    <rPh sb="21" eb="23">
      <t>シハラ</t>
    </rPh>
    <rPh sb="24" eb="26">
      <t>キボウ</t>
    </rPh>
    <rPh sb="27" eb="28">
      <t>カタ</t>
    </rPh>
    <rPh sb="30" eb="32">
      <t>イッタン</t>
    </rPh>
    <rPh sb="32" eb="33">
      <t>フ</t>
    </rPh>
    <rPh sb="34" eb="35">
      <t>コ</t>
    </rPh>
    <rPh sb="37" eb="38">
      <t>ス</t>
    </rPh>
    <rPh sb="40" eb="42">
      <t>セイキョウ</t>
    </rPh>
    <rPh sb="42" eb="44">
      <t>コウバイ</t>
    </rPh>
    <rPh sb="44" eb="45">
      <t>テン</t>
    </rPh>
    <rPh sb="45" eb="47">
      <t>エイギョウ</t>
    </rPh>
    <rPh sb="47" eb="50">
      <t>カイシゴ</t>
    </rPh>
    <phoneticPr fontId="20"/>
  </si>
  <si>
    <t xml:space="preserve">  組合員ｶｰﾄﾞと振り込み用紙（控）をご持参下さい。電子ﾏﾈｰでの支払いに切り替え、振り込み分を返金致します。</t>
    <rPh sb="2" eb="5">
      <t>クミアイイン</t>
    </rPh>
    <rPh sb="10" eb="11">
      <t>フ</t>
    </rPh>
    <rPh sb="12" eb="13">
      <t>コ</t>
    </rPh>
    <rPh sb="14" eb="16">
      <t>ヨウシ</t>
    </rPh>
    <rPh sb="17" eb="18">
      <t>ヒカ</t>
    </rPh>
    <rPh sb="21" eb="23">
      <t>ジサン</t>
    </rPh>
    <rPh sb="23" eb="24">
      <t>クダ</t>
    </rPh>
    <rPh sb="27" eb="29">
      <t>デンシ</t>
    </rPh>
    <rPh sb="34" eb="36">
      <t>シハラ</t>
    </rPh>
    <rPh sb="38" eb="39">
      <t>キ</t>
    </rPh>
    <rPh sb="40" eb="41">
      <t>カ</t>
    </rPh>
    <rPh sb="43" eb="44">
      <t>フ</t>
    </rPh>
    <rPh sb="45" eb="46">
      <t>コ</t>
    </rPh>
    <rPh sb="47" eb="48">
      <t>ブン</t>
    </rPh>
    <rPh sb="49" eb="51">
      <t>ヘンキン</t>
    </rPh>
    <rPh sb="51" eb="52">
      <t>イタ</t>
    </rPh>
    <phoneticPr fontId="20"/>
  </si>
  <si>
    <t>生協メールアドレス：　funcoop@hokkaido.seikyou.ne.jp</t>
    <rPh sb="0" eb="2">
      <t>セイキョウ</t>
    </rPh>
    <phoneticPr fontId="20"/>
  </si>
  <si>
    <t>ご不明点などございましたら電話対応も行っておりますのでご連絡くださいませ。</t>
    <rPh sb="1" eb="4">
      <t>フメイテン</t>
    </rPh>
    <rPh sb="13" eb="15">
      <t>デンワ</t>
    </rPh>
    <rPh sb="15" eb="17">
      <t>タイオウ</t>
    </rPh>
    <rPh sb="18" eb="19">
      <t>オコナ</t>
    </rPh>
    <rPh sb="28" eb="30">
      <t>レンラク</t>
    </rPh>
    <phoneticPr fontId="20"/>
  </si>
  <si>
    <t>未来大学生協事務所　　営業時間　平日10：00～15：00　　TEL　0138-83-6061</t>
    <rPh sb="0" eb="4">
      <t>ミライダイガク</t>
    </rPh>
    <rPh sb="4" eb="6">
      <t>セイキョウ</t>
    </rPh>
    <rPh sb="6" eb="9">
      <t>ジムショ</t>
    </rPh>
    <rPh sb="11" eb="15">
      <t>エイギョウジカン</t>
    </rPh>
    <rPh sb="16" eb="18">
      <t>ヘイジツ</t>
    </rPh>
    <phoneticPr fontId="20"/>
  </si>
  <si>
    <t>こちらに注文数を入れてください。</t>
    <rPh sb="4" eb="7">
      <t>チュウモンスウ</t>
    </rPh>
    <rPh sb="8" eb="9">
      <t>イ</t>
    </rPh>
    <phoneticPr fontId="20"/>
  </si>
  <si>
    <r>
      <t>④クロネコヤマトの宅急便にて教科書が届きます。　</t>
    </r>
    <r>
      <rPr>
        <sz val="11"/>
        <color rgb="FFFF0000"/>
        <rFont val="ＭＳ Ｐゴシック"/>
        <family val="3"/>
        <charset val="128"/>
      </rPr>
      <t>配送料は着払い</t>
    </r>
    <r>
      <rPr>
        <sz val="11"/>
        <rFont val="ＭＳ Ｐゴシック"/>
        <family val="3"/>
        <charset val="128"/>
      </rPr>
      <t>とさせて頂くのでお受け取り時にお支払い頂く必要がございます。</t>
    </r>
    <rPh sb="9" eb="12">
      <t>タッキュウビン</t>
    </rPh>
    <rPh sb="14" eb="17">
      <t>キョウカショ</t>
    </rPh>
    <rPh sb="18" eb="19">
      <t>トド</t>
    </rPh>
    <rPh sb="24" eb="27">
      <t>ハイソウリョウ</t>
    </rPh>
    <rPh sb="28" eb="30">
      <t>チャクバラ</t>
    </rPh>
    <rPh sb="35" eb="36">
      <t>イタダ</t>
    </rPh>
    <rPh sb="40" eb="41">
      <t>ウ</t>
    </rPh>
    <rPh sb="42" eb="43">
      <t>ト</t>
    </rPh>
    <rPh sb="44" eb="45">
      <t>ジ</t>
    </rPh>
    <rPh sb="47" eb="49">
      <t>シハラ</t>
    </rPh>
    <rPh sb="50" eb="51">
      <t>イタダ</t>
    </rPh>
    <rPh sb="52" eb="54">
      <t>ヒツヨウ</t>
    </rPh>
    <phoneticPr fontId="20"/>
  </si>
  <si>
    <t>ゆうちょ銀行：口座記号番号　02760-3-66404</t>
    <rPh sb="4" eb="6">
      <t>ギンコウ</t>
    </rPh>
    <rPh sb="7" eb="11">
      <t>コウザキゴウ</t>
    </rPh>
    <rPh sb="11" eb="13">
      <t>バンゴウ</t>
    </rPh>
    <phoneticPr fontId="20"/>
  </si>
  <si>
    <t>加入者名：公立はこだて未来大学生活協同組合</t>
    <rPh sb="0" eb="4">
      <t>カニュウシャメイ</t>
    </rPh>
    <rPh sb="5" eb="7">
      <t>コウリツ</t>
    </rPh>
    <rPh sb="11" eb="13">
      <t>ミライ</t>
    </rPh>
    <rPh sb="13" eb="15">
      <t>ダイガク</t>
    </rPh>
    <rPh sb="15" eb="17">
      <t>セイカツ</t>
    </rPh>
    <rPh sb="17" eb="19">
      <t>キョウドウ</t>
    </rPh>
    <rPh sb="19" eb="21">
      <t>クミアイ</t>
    </rPh>
    <phoneticPr fontId="2"/>
  </si>
  <si>
    <t>プログラミング基礎</t>
    <rPh sb="7" eb="9">
      <t>キソ</t>
    </rPh>
    <phoneticPr fontId="2"/>
  </si>
  <si>
    <t>明快入門C</t>
    <phoneticPr fontId="2"/>
  </si>
  <si>
    <t>中村・佐々木・和田・中小路・フランク</t>
    <rPh sb="0" eb="2">
      <t>ナカムラ</t>
    </rPh>
    <rPh sb="3" eb="6">
      <t>ササキ</t>
    </rPh>
    <rPh sb="7" eb="9">
      <t>ワダ</t>
    </rPh>
    <rPh sb="10" eb="13">
      <t>ナカコウジ</t>
    </rPh>
    <phoneticPr fontId="2"/>
  </si>
  <si>
    <t>情報数学</t>
    <rPh sb="0" eb="2">
      <t>ジョウホウ</t>
    </rPh>
    <rPh sb="2" eb="4">
      <t>スウガク</t>
    </rPh>
    <phoneticPr fontId="2"/>
  </si>
  <si>
    <t>離散数学への入門</t>
    <rPh sb="0" eb="2">
      <t>リサン</t>
    </rPh>
    <rPh sb="2" eb="4">
      <t>スウガク</t>
    </rPh>
    <rPh sb="6" eb="8">
      <t>ニュウモン</t>
    </rPh>
    <phoneticPr fontId="2"/>
  </si>
  <si>
    <t>寺井・佐藤直・高木</t>
    <rPh sb="0" eb="2">
      <t>テライ</t>
    </rPh>
    <rPh sb="3" eb="5">
      <t>サトウ</t>
    </rPh>
    <rPh sb="5" eb="6">
      <t>ナオ</t>
    </rPh>
    <rPh sb="7" eb="9">
      <t>タカギ</t>
    </rPh>
    <phoneticPr fontId="2"/>
  </si>
  <si>
    <t>Communication 2</t>
    <phoneticPr fontId="2"/>
  </si>
  <si>
    <t>Q:Skills for Success Level 2</t>
    <phoneticPr fontId="2"/>
  </si>
  <si>
    <t>Reading and Writing Student Book with iQ Online</t>
    <phoneticPr fontId="2"/>
  </si>
  <si>
    <t>共通</t>
    <rPh sb="0" eb="2">
      <t>キョウツウ</t>
    </rPh>
    <phoneticPr fontId="2"/>
  </si>
  <si>
    <t>電子工学基礎</t>
    <rPh sb="0" eb="2">
      <t>デンシ</t>
    </rPh>
    <rPh sb="2" eb="4">
      <t>コウガク</t>
    </rPh>
    <rPh sb="4" eb="6">
      <t>キソ</t>
    </rPh>
    <phoneticPr fontId="2"/>
  </si>
  <si>
    <t>回路理論基礎</t>
    <rPh sb="0" eb="2">
      <t>カイロ</t>
    </rPh>
    <rPh sb="2" eb="4">
      <t>リロン</t>
    </rPh>
    <rPh sb="4" eb="6">
      <t>キソ</t>
    </rPh>
    <phoneticPr fontId="2"/>
  </si>
  <si>
    <t>藤野・佐藤</t>
    <rPh sb="0" eb="2">
      <t>フジノ</t>
    </rPh>
    <rPh sb="3" eb="5">
      <t>サトウ</t>
    </rPh>
    <phoneticPr fontId="2"/>
  </si>
  <si>
    <t>データサイエンス入門</t>
    <rPh sb="8" eb="10">
      <t>ニュウモン</t>
    </rPh>
    <phoneticPr fontId="2"/>
  </si>
  <si>
    <t>東京大学のデータサイエンティスト育成講座</t>
    <phoneticPr fontId="2"/>
  </si>
  <si>
    <t>香取・佐藤</t>
    <rPh sb="0" eb="2">
      <t>カトリ</t>
    </rPh>
    <rPh sb="3" eb="5">
      <t>サトウ</t>
    </rPh>
    <phoneticPr fontId="2"/>
  </si>
  <si>
    <t>全学年</t>
    <rPh sb="0" eb="1">
      <t>ゼン</t>
    </rPh>
    <rPh sb="1" eb="3">
      <t>ガクネン</t>
    </rPh>
    <phoneticPr fontId="2"/>
  </si>
  <si>
    <t>社会と経済の把握</t>
    <rPh sb="0" eb="2">
      <t>シャカイ</t>
    </rPh>
    <rPh sb="3" eb="5">
      <t>ケイザイ</t>
    </rPh>
    <rPh sb="6" eb="8">
      <t>ハアク</t>
    </rPh>
    <phoneticPr fontId="2"/>
  </si>
  <si>
    <t>資本主義と自由</t>
    <rPh sb="0" eb="2">
      <t>シホン</t>
    </rPh>
    <rPh sb="2" eb="4">
      <t>シュギ</t>
    </rPh>
    <rPh sb="5" eb="7">
      <t>ジユウ</t>
    </rPh>
    <phoneticPr fontId="2"/>
  </si>
  <si>
    <t>田柳恵美子</t>
    <rPh sb="0" eb="1">
      <t>タ</t>
    </rPh>
    <rPh sb="1" eb="2">
      <t>ヤナギ</t>
    </rPh>
    <rPh sb="2" eb="5">
      <t>エミコ</t>
    </rPh>
    <phoneticPr fontId="2"/>
  </si>
  <si>
    <t>発達と学習</t>
    <rPh sb="0" eb="2">
      <t>ハッタツ</t>
    </rPh>
    <rPh sb="3" eb="5">
      <t>ガクシュウ</t>
    </rPh>
    <phoneticPr fontId="2"/>
  </si>
  <si>
    <t>やさしい教育心理学　第5版</t>
    <rPh sb="4" eb="6">
      <t>キョウイク</t>
    </rPh>
    <rPh sb="6" eb="9">
      <t>シンリガク</t>
    </rPh>
    <rPh sb="10" eb="11">
      <t>ダイ</t>
    </rPh>
    <rPh sb="12" eb="13">
      <t>ハン</t>
    </rPh>
    <phoneticPr fontId="2"/>
  </si>
  <si>
    <t>辻義人</t>
    <rPh sb="0" eb="1">
      <t>ツジ</t>
    </rPh>
    <rPh sb="1" eb="3">
      <t>ヨシヒト</t>
    </rPh>
    <phoneticPr fontId="2"/>
  </si>
  <si>
    <t>心理学</t>
    <rPh sb="0" eb="3">
      <t>シンリガク</t>
    </rPh>
    <phoneticPr fontId="2"/>
  </si>
  <si>
    <t>心理学　新版（New Liberal Arts Selection）</t>
    <rPh sb="0" eb="3">
      <t>シンリガク</t>
    </rPh>
    <rPh sb="4" eb="6">
      <t>シンパン</t>
    </rPh>
    <phoneticPr fontId="2"/>
  </si>
  <si>
    <t>中田隆行・花田光彦</t>
    <rPh sb="0" eb="2">
      <t>ナカタ</t>
    </rPh>
    <rPh sb="2" eb="4">
      <t>タカユキ</t>
    </rPh>
    <rPh sb="5" eb="7">
      <t>ハナダ</t>
    </rPh>
    <rPh sb="7" eb="9">
      <t>ミツヒコ</t>
    </rPh>
    <phoneticPr fontId="2"/>
  </si>
  <si>
    <t>認知心理学</t>
    <rPh sb="0" eb="2">
      <t>ニンチ</t>
    </rPh>
    <rPh sb="2" eb="5">
      <t>シンリガク</t>
    </rPh>
    <phoneticPr fontId="2"/>
  </si>
  <si>
    <t>必</t>
    <phoneticPr fontId="2"/>
  </si>
  <si>
    <t>心理・教育のための統計法（第3版）</t>
    <rPh sb="0" eb="2">
      <t>シンリ</t>
    </rPh>
    <rPh sb="3" eb="5">
      <t>キョウイク</t>
    </rPh>
    <rPh sb="9" eb="11">
      <t>トウケイ</t>
    </rPh>
    <rPh sb="11" eb="12">
      <t>ホウ</t>
    </rPh>
    <rPh sb="13" eb="14">
      <t>ダイ</t>
    </rPh>
    <rPh sb="15" eb="16">
      <t>パン</t>
    </rPh>
    <phoneticPr fontId="2"/>
  </si>
  <si>
    <t>　　　花田・美馬の・伊藤・中田・南部</t>
    <rPh sb="3" eb="5">
      <t>ハナダ</t>
    </rPh>
    <rPh sb="6" eb="8">
      <t>ミマ</t>
    </rPh>
    <rPh sb="10" eb="12">
      <t>イトウ</t>
    </rPh>
    <rPh sb="13" eb="15">
      <t>ナカタ</t>
    </rPh>
    <rPh sb="16" eb="18">
      <t>ナンブ</t>
    </rPh>
    <phoneticPr fontId="2"/>
  </si>
  <si>
    <t>認知心理学（New Liberal Arts Selection）</t>
    <rPh sb="0" eb="2">
      <t>ニンチ</t>
    </rPh>
    <rPh sb="2" eb="5">
      <t>シンリガク</t>
    </rPh>
    <phoneticPr fontId="2"/>
  </si>
  <si>
    <t>システムと微分方程式</t>
    <phoneticPr fontId="2"/>
  </si>
  <si>
    <t>微分方程式入門（基本数学叢書10）</t>
    <phoneticPr fontId="2"/>
  </si>
  <si>
    <t>微分方程式</t>
    <rPh sb="0" eb="2">
      <t>ビブン</t>
    </rPh>
    <rPh sb="2" eb="5">
      <t>ホウテイシキ</t>
    </rPh>
    <phoneticPr fontId="2"/>
  </si>
  <si>
    <t>やさしく学べる微分方程式</t>
    <phoneticPr fontId="2"/>
  </si>
  <si>
    <t>鈴木昭二</t>
    <phoneticPr fontId="2"/>
  </si>
  <si>
    <t>オペレーションズリサーチ</t>
    <phoneticPr fontId="2"/>
  </si>
  <si>
    <t>機械系大学講義シリーズ31　システム工学</t>
    <rPh sb="0" eb="2">
      <t>キカイ</t>
    </rPh>
    <rPh sb="2" eb="3">
      <t>ケイ</t>
    </rPh>
    <rPh sb="3" eb="5">
      <t>ダイガク</t>
    </rPh>
    <rPh sb="5" eb="7">
      <t>コウギ</t>
    </rPh>
    <rPh sb="18" eb="20">
      <t>コウガク</t>
    </rPh>
    <phoneticPr fontId="2"/>
  </si>
  <si>
    <t>佐藤仁樹</t>
    <rPh sb="0" eb="2">
      <t>サトウ</t>
    </rPh>
    <rPh sb="2" eb="3">
      <t>ジン</t>
    </rPh>
    <rPh sb="3" eb="4">
      <t>キ</t>
    </rPh>
    <phoneticPr fontId="2"/>
  </si>
  <si>
    <t>データベース工学</t>
    <phoneticPr fontId="2"/>
  </si>
  <si>
    <t>IT　TEXT　データベース</t>
    <phoneticPr fontId="2"/>
  </si>
  <si>
    <t>新美礼彦</t>
    <rPh sb="2" eb="3">
      <t>レイ</t>
    </rPh>
    <rPh sb="3" eb="4">
      <t>ヒコ</t>
    </rPh>
    <phoneticPr fontId="2"/>
  </si>
  <si>
    <t>システム工学</t>
    <phoneticPr fontId="2"/>
  </si>
  <si>
    <t>選</t>
    <phoneticPr fontId="2"/>
  </si>
  <si>
    <t>白石陽</t>
    <phoneticPr fontId="2"/>
  </si>
  <si>
    <t>経済システム入門</t>
    <phoneticPr fontId="2"/>
  </si>
  <si>
    <t>現代経済学のエッセンス</t>
    <rPh sb="0" eb="2">
      <t>ゲンダイ</t>
    </rPh>
    <rPh sb="2" eb="5">
      <t>ケイザイガク</t>
    </rPh>
    <phoneticPr fontId="2"/>
  </si>
  <si>
    <t>川越敏司</t>
    <phoneticPr fontId="2"/>
  </si>
  <si>
    <t>電気回路</t>
    <phoneticPr fontId="2"/>
  </si>
  <si>
    <t>基本から学ぶ電気回路</t>
    <rPh sb="0" eb="2">
      <t>キホン</t>
    </rPh>
    <rPh sb="4" eb="5">
      <t>マナ</t>
    </rPh>
    <rPh sb="6" eb="8">
      <t>デンキ</t>
    </rPh>
    <rPh sb="8" eb="10">
      <t>カイロ</t>
    </rPh>
    <phoneticPr fontId="2"/>
  </si>
  <si>
    <t>藤野雄一</t>
    <rPh sb="0" eb="2">
      <t>フジノ</t>
    </rPh>
    <rPh sb="2" eb="4">
      <t>ユウイチ</t>
    </rPh>
    <phoneticPr fontId="2"/>
  </si>
  <si>
    <t>情報処理演習Ⅱ</t>
    <phoneticPr fontId="2"/>
  </si>
  <si>
    <t>Arduinoをはじめようキット</t>
    <phoneticPr fontId="2"/>
  </si>
  <si>
    <t>和田・高・塚田・佐藤生</t>
    <rPh sb="3" eb="4">
      <t>タカ</t>
    </rPh>
    <rPh sb="5" eb="7">
      <t>ツカダ</t>
    </rPh>
    <rPh sb="8" eb="10">
      <t>サトウ</t>
    </rPh>
    <rPh sb="10" eb="11">
      <t>セイ</t>
    </rPh>
    <phoneticPr fontId="2"/>
  </si>
  <si>
    <t>インタラクティブシステム</t>
    <phoneticPr fontId="2"/>
  </si>
  <si>
    <t>Ｕｎｉｔｙ２０２１　3D/2Dゲーム開発</t>
    <rPh sb="18" eb="20">
      <t>カイハツ</t>
    </rPh>
    <phoneticPr fontId="2"/>
  </si>
  <si>
    <t>ネットワークセキュリティ</t>
    <phoneticPr fontId="2"/>
  </si>
  <si>
    <t>ネットワークセキュリティ　</t>
    <phoneticPr fontId="2"/>
  </si>
  <si>
    <t>稲村浩</t>
    <rPh sb="0" eb="2">
      <t>イナムラ</t>
    </rPh>
    <rPh sb="2" eb="3">
      <t>ヒロシ</t>
    </rPh>
    <phoneticPr fontId="2"/>
  </si>
  <si>
    <t>音声音楽処理</t>
    <rPh sb="0" eb="2">
      <t>オンセイ</t>
    </rPh>
    <rPh sb="2" eb="4">
      <t>オンガク</t>
    </rPh>
    <rPh sb="4" eb="6">
      <t>ショリ</t>
    </rPh>
    <phoneticPr fontId="2"/>
  </si>
  <si>
    <t>新美礼彦</t>
    <rPh sb="0" eb="1">
      <t>シン</t>
    </rPh>
    <rPh sb="1" eb="2">
      <t>ビ</t>
    </rPh>
    <rPh sb="2" eb="3">
      <t>レイ</t>
    </rPh>
    <rPh sb="3" eb="4">
      <t>ヒコ</t>
    </rPh>
    <phoneticPr fontId="2"/>
  </si>
  <si>
    <t>プロジェクトマネージメント</t>
    <phoneticPr fontId="2"/>
  </si>
  <si>
    <t>ITエンジニアのためのプロジェクトマネジメント入門</t>
    <rPh sb="23" eb="25">
      <t>ニュウモン</t>
    </rPh>
    <phoneticPr fontId="2"/>
  </si>
  <si>
    <t>奥野拓</t>
    <rPh sb="0" eb="2">
      <t>オクノ</t>
    </rPh>
    <rPh sb="2" eb="3">
      <t>タク</t>
    </rPh>
    <phoneticPr fontId="2"/>
  </si>
  <si>
    <t>コンピュータグラフィックス</t>
    <phoneticPr fontId="2"/>
  </si>
  <si>
    <t>川嶋・美馬</t>
    <rPh sb="0" eb="2">
      <t>カワシマ</t>
    </rPh>
    <rPh sb="3" eb="5">
      <t>ミマ</t>
    </rPh>
    <phoneticPr fontId="2"/>
  </si>
  <si>
    <t>ロボティクス</t>
    <phoneticPr fontId="2"/>
  </si>
  <si>
    <t>実践ロボット制御</t>
    <phoneticPr fontId="2"/>
  </si>
  <si>
    <t>複雑系科学特別セミナーB</t>
    <rPh sb="0" eb="7">
      <t>フクザツケイカガクトクベツ</t>
    </rPh>
    <phoneticPr fontId="2"/>
  </si>
  <si>
    <t>効果検証入門</t>
    <rPh sb="0" eb="4">
      <t>コウカケンショウ</t>
    </rPh>
    <rPh sb="4" eb="6">
      <t>ニュウモン</t>
    </rPh>
    <phoneticPr fontId="2"/>
  </si>
  <si>
    <t>川越敏司</t>
    <rPh sb="0" eb="4">
      <t>カワゴエ</t>
    </rPh>
    <phoneticPr fontId="2"/>
  </si>
  <si>
    <t>Ｍ1・2</t>
    <phoneticPr fontId="2"/>
  </si>
  <si>
    <t>メディア情報学持論</t>
    <rPh sb="4" eb="7">
      <t>ジョウホウガク</t>
    </rPh>
    <rPh sb="7" eb="9">
      <t>ジロン</t>
    </rPh>
    <phoneticPr fontId="2"/>
  </si>
  <si>
    <t>佐藤生馬</t>
    <rPh sb="0" eb="4">
      <t>サトウ</t>
    </rPh>
    <phoneticPr fontId="2"/>
  </si>
  <si>
    <t>・品切れの場合は注文扱いになります　　・受注注文と記載のある商品の入荷はお時間がかかります。送付など別途ご相談させて頂きます。　　　</t>
    <rPh sb="1" eb="2">
      <t>シナ</t>
    </rPh>
    <rPh sb="2" eb="3">
      <t>ギ</t>
    </rPh>
    <rPh sb="5" eb="7">
      <t>バアイ</t>
    </rPh>
    <rPh sb="8" eb="10">
      <t>チュウモン</t>
    </rPh>
    <rPh sb="10" eb="11">
      <t>アツカ</t>
    </rPh>
    <rPh sb="20" eb="24">
      <t>ジュチュウチュウモン</t>
    </rPh>
    <rPh sb="25" eb="27">
      <t>キサイ</t>
    </rPh>
    <rPh sb="30" eb="32">
      <t>ショウヒン</t>
    </rPh>
    <rPh sb="33" eb="35">
      <t>ニュウカ</t>
    </rPh>
    <rPh sb="37" eb="39">
      <t>ジカン</t>
    </rPh>
    <rPh sb="46" eb="48">
      <t>ソウフ</t>
    </rPh>
    <rPh sb="50" eb="52">
      <t>ベット</t>
    </rPh>
    <rPh sb="53" eb="55">
      <t>ソウダン</t>
    </rPh>
    <rPh sb="58" eb="59">
      <t>イタダ</t>
    </rPh>
    <phoneticPr fontId="2"/>
  </si>
  <si>
    <t>※配送料ですがシート同ブックの別シート「配送料」をご確認くださいませ。</t>
    <rPh sb="1" eb="4">
      <t>ハイソウリョウ</t>
    </rPh>
    <rPh sb="10" eb="11">
      <t>ドウ</t>
    </rPh>
    <rPh sb="15" eb="16">
      <t>ベツ</t>
    </rPh>
    <rPh sb="20" eb="23">
      <t>ハイソウリョウ</t>
    </rPh>
    <rPh sb="26" eb="28">
      <t>カクニン</t>
    </rPh>
    <phoneticPr fontId="20"/>
  </si>
  <si>
    <t>クロネコヤマトの宅急便</t>
    <rPh sb="8" eb="11">
      <t>タッキュウビン</t>
    </rPh>
    <phoneticPr fontId="20"/>
  </si>
  <si>
    <t>北海道</t>
    <rPh sb="0" eb="3">
      <t>ホッカイドウ</t>
    </rPh>
    <phoneticPr fontId="20"/>
  </si>
  <si>
    <t>サイズ</t>
    <phoneticPr fontId="20"/>
  </si>
  <si>
    <t>送付先</t>
    <rPh sb="0" eb="3">
      <t>ソウフサキ</t>
    </rPh>
    <phoneticPr fontId="20"/>
  </si>
  <si>
    <t>北東北</t>
    <rPh sb="0" eb="3">
      <t>キタトウホク</t>
    </rPh>
    <phoneticPr fontId="20"/>
  </si>
  <si>
    <t>南東北</t>
    <rPh sb="0" eb="3">
      <t>ミナミトウホク</t>
    </rPh>
    <phoneticPr fontId="20"/>
  </si>
  <si>
    <t>関東</t>
    <rPh sb="0" eb="2">
      <t>カントウ</t>
    </rPh>
    <phoneticPr fontId="20"/>
  </si>
  <si>
    <t>信越</t>
    <rPh sb="0" eb="2">
      <t>シンエツ</t>
    </rPh>
    <phoneticPr fontId="20"/>
  </si>
  <si>
    <t>北陸</t>
    <rPh sb="0" eb="2">
      <t>ホクリク</t>
    </rPh>
    <phoneticPr fontId="20"/>
  </si>
  <si>
    <t>中部</t>
    <rPh sb="0" eb="2">
      <t>チュウブ</t>
    </rPh>
    <phoneticPr fontId="20"/>
  </si>
  <si>
    <t>関西</t>
    <rPh sb="0" eb="2">
      <t>カンサイ</t>
    </rPh>
    <phoneticPr fontId="20"/>
  </si>
  <si>
    <t>中国</t>
    <rPh sb="0" eb="2">
      <t>チュウゴク</t>
    </rPh>
    <phoneticPr fontId="20"/>
  </si>
  <si>
    <t>九州</t>
    <rPh sb="0" eb="2">
      <t>キュウシュウ</t>
    </rPh>
    <phoneticPr fontId="20"/>
  </si>
  <si>
    <t>沖縄</t>
    <rPh sb="0" eb="2">
      <t>オキナワ</t>
    </rPh>
    <phoneticPr fontId="20"/>
  </si>
  <si>
    <t>金額税込</t>
    <rPh sb="0" eb="2">
      <t>キンガク</t>
    </rPh>
    <rPh sb="2" eb="4">
      <t>ゼイコ</t>
    </rPh>
    <phoneticPr fontId="20"/>
  </si>
  <si>
    <r>
      <t>C言語ではじめる音のプログラミング</t>
    </r>
    <r>
      <rPr>
        <sz val="11"/>
        <color rgb="FFFF0000"/>
        <rFont val="ＭＳ Ｐゴシック"/>
        <family val="3"/>
        <charset val="128"/>
      </rPr>
      <t>（受注注文）</t>
    </r>
    <rPh sb="1" eb="3">
      <t>ゲンゴ</t>
    </rPh>
    <rPh sb="8" eb="9">
      <t>オト</t>
    </rPh>
    <rPh sb="18" eb="22">
      <t>ジュチュウチュウモン</t>
    </rPh>
    <phoneticPr fontId="2"/>
  </si>
  <si>
    <r>
      <t>コンピュータグラフィックス　改訂新版</t>
    </r>
    <r>
      <rPr>
        <sz val="11"/>
        <color rgb="FFFF0000"/>
        <rFont val="ＭＳ Ｐゴシック"/>
        <family val="3"/>
        <charset val="128"/>
      </rPr>
      <t>（受注注文）</t>
    </r>
    <rPh sb="14" eb="16">
      <t>カイテイ</t>
    </rPh>
    <rPh sb="16" eb="18">
      <t>シンパン</t>
    </rPh>
    <rPh sb="19" eb="23">
      <t>ジュチュウチュウモン</t>
    </rPh>
    <phoneticPr fontId="2"/>
  </si>
  <si>
    <r>
      <t>ディジタル画像処理　改訂新版</t>
    </r>
    <r>
      <rPr>
        <sz val="11"/>
        <color rgb="FFFF0000"/>
        <rFont val="ＭＳ Ｐゴシック"/>
        <family val="3"/>
        <charset val="128"/>
      </rPr>
      <t>（受注注文）</t>
    </r>
    <rPh sb="5" eb="7">
      <t>ガゾウ</t>
    </rPh>
    <rPh sb="7" eb="9">
      <t>ショリ</t>
    </rPh>
    <rPh sb="10" eb="12">
      <t>カイテイ</t>
    </rPh>
    <rPh sb="12" eb="14">
      <t>シンパン</t>
    </rPh>
    <rPh sb="15" eb="17">
      <t>ジュチュウ</t>
    </rPh>
    <rPh sb="17" eb="19">
      <t>チュウモン</t>
    </rPh>
    <phoneticPr fontId="2"/>
  </si>
  <si>
    <t>※上記送付箱代込みの料金</t>
    <rPh sb="1" eb="3">
      <t>ジョウキ</t>
    </rPh>
    <rPh sb="3" eb="5">
      <t>ソウフ</t>
    </rPh>
    <rPh sb="5" eb="7">
      <t>ハコダイ</t>
    </rPh>
    <rPh sb="7" eb="8">
      <t>コ</t>
    </rPh>
    <rPh sb="10" eb="12">
      <t>リョウキン</t>
    </rPh>
    <phoneticPr fontId="20"/>
  </si>
  <si>
    <t>※上記料金が教科書到着時にお支払いする金額となるので事前にご準備下さいませ。</t>
    <rPh sb="1" eb="3">
      <t>ジョウキ</t>
    </rPh>
    <rPh sb="3" eb="5">
      <t>リョウキン</t>
    </rPh>
    <rPh sb="6" eb="9">
      <t>キョウカショ</t>
    </rPh>
    <rPh sb="9" eb="12">
      <t>トウチャクジ</t>
    </rPh>
    <rPh sb="14" eb="16">
      <t>シハラ</t>
    </rPh>
    <rPh sb="19" eb="21">
      <t>キンガク</t>
    </rPh>
    <rPh sb="26" eb="28">
      <t>ジゼン</t>
    </rPh>
    <rPh sb="30" eb="32">
      <t>ジュンビ</t>
    </rPh>
    <rPh sb="32" eb="33">
      <t>クダ</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</si>
</sst>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x14ac:knownFonts="1">
    <font>
      <sz val="11"/>
      <color theme="1"/>
      <name val="ＭＳ Ｐゴシック"/>
      <family val="3"/>
      <charset val="128"/>
      <scheme val="minor"/>
    </font>
    <font>
      <sz val="11"/>
      <name val="ＭＳ ゴシック"/>
      <family val="3"/>
      <charset val="128"/>
    </font>
    <font>
      <sz val="6"/>
      <name val="ＭＳ Ｐゴシック"/>
      <family val="3"/>
      <charset val="128"/>
    </font>
    <font>
      <sz val="10"/>
      <name val="ＭＳ ゴシック"/>
      <family val="3"/>
      <charset val="128"/>
    </font>
    <font>
      <sz val="20"/>
      <name val="HG丸ｺﾞｼｯｸM-PRO"/>
      <family val="3"/>
      <charset val="128"/>
    </font>
    <font>
      <sz val="9"/>
      <name val="ＭＳ Ｐゴシック"/>
      <family val="3"/>
      <charset val="128"/>
    </font>
    <font>
      <b/>
      <sz val="12"/>
      <name val="ＭＳ Ｐゴシック"/>
      <family val="3"/>
      <charset val="128"/>
    </font>
    <font>
      <sz val="11"/>
      <color indexed="8"/>
      <name val="ＭＳ Ｐゴシック"/>
      <family val="3"/>
      <charset val="128"/>
    </font>
    <font>
      <sz val="12"/>
      <color indexed="8"/>
      <name val="ＭＳ Ｐゴシック"/>
      <family val="3"/>
      <charset val="128"/>
    </font>
    <font>
      <sz val="9"/>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4"/>
      <name val="HG丸ｺﾞｼｯｸM-PRO"/>
      <family val="3"/>
      <charset val="128"/>
    </font>
    <font>
      <b/>
      <sz val="11"/>
      <color theme="1"/>
      <name val="ＭＳ Ｐゴシック"/>
      <family val="3"/>
      <charset val="128"/>
      <scheme val="minor"/>
    </font>
    <font>
      <b/>
      <sz val="12"/>
      <name val="ＭＳ ゴシック"/>
      <family val="3"/>
      <charset val="128"/>
    </font>
    <font>
      <sz val="11"/>
      <name val="ＭＳ Ｐゴシック"/>
      <family val="3"/>
      <charset val="128"/>
    </font>
    <font>
      <sz val="6"/>
      <name val="ＭＳ Ｐゴシック"/>
      <family val="3"/>
      <charset val="128"/>
      <scheme val="minor"/>
    </font>
    <font>
      <b/>
      <sz val="11"/>
      <name val="ＭＳ Ｐゴシック"/>
      <family val="3"/>
      <charset val="128"/>
    </font>
    <font>
      <sz val="16"/>
      <color theme="1"/>
      <name val="ＭＳ Ｐゴシック"/>
      <family val="3"/>
      <charset val="128"/>
      <scheme val="minor"/>
    </font>
    <font>
      <sz val="16"/>
      <name val="ＭＳ Ｐゴシック"/>
      <family val="3"/>
      <charset val="128"/>
    </font>
    <font>
      <sz val="11"/>
      <color rgb="FFFF0000"/>
      <name val="ＭＳ Ｐゴシック"/>
      <family val="3"/>
      <charset val="128"/>
    </font>
    <font>
      <sz val="7"/>
      <color indexed="8"/>
      <name val="ＭＳ Ｐゴシック"/>
      <family val="3"/>
      <charset val="128"/>
    </font>
    <font>
      <sz val="9"/>
      <color theme="1"/>
      <name val="ＭＳ Ｐゴシック"/>
      <family val="3"/>
      <charset val="128"/>
      <scheme val="minor"/>
    </font>
    <font>
      <sz val="8"/>
      <color indexed="8"/>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7">
    <xf numFmtId="0" fontId="0" fillId="0" borderId="0">
      <alignment vertical="center"/>
    </xf>
    <xf numFmtId="6" fontId="11" fillId="0" borderId="0" applyFont="0" applyFill="0" applyBorder="0" applyAlignment="0" applyProtection="0">
      <alignment vertical="center"/>
    </xf>
    <xf numFmtId="0" fontId="1" fillId="0" borderId="0"/>
    <xf numFmtId="0" fontId="11" fillId="0" borderId="0">
      <alignment vertical="center"/>
    </xf>
    <xf numFmtId="0" fontId="7" fillId="0" borderId="0"/>
    <xf numFmtId="6"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65">
    <xf numFmtId="0" fontId="0" fillId="0" borderId="0" xfId="0">
      <alignment vertical="center"/>
    </xf>
    <xf numFmtId="0" fontId="11" fillId="0" borderId="0" xfId="3">
      <alignment vertical="center"/>
    </xf>
    <xf numFmtId="6" fontId="8" fillId="0" borderId="0" xfId="1" applyFont="1" applyFill="1" applyBorder="1" applyAlignment="1">
      <alignment wrapText="1"/>
    </xf>
    <xf numFmtId="0" fontId="0" fillId="0" borderId="1" xfId="0" applyBorder="1" applyAlignment="1">
      <alignment horizontal="center" vertical="center"/>
    </xf>
    <xf numFmtId="0" fontId="0" fillId="0" borderId="0" xfId="0" applyBorder="1" applyAlignment="1">
      <alignment horizontal="left" vertical="center"/>
    </xf>
    <xf numFmtId="6" fontId="13" fillId="0" borderId="12" xfId="0" applyNumberFormat="1" applyFont="1" applyBorder="1" applyAlignment="1">
      <alignment horizontal="right" vertical="center"/>
    </xf>
    <xf numFmtId="0" fontId="13" fillId="0" borderId="11" xfId="0" applyFont="1" applyBorder="1" applyAlignment="1">
      <alignment horizontal="center" vertical="center"/>
    </xf>
    <xf numFmtId="6" fontId="8" fillId="0" borderId="0" xfId="1" applyFont="1" applyFill="1" applyBorder="1" applyAlignment="1">
      <alignment horizontal="center" wrapText="1"/>
    </xf>
    <xf numFmtId="49" fontId="18" fillId="0" borderId="10" xfId="2" applyNumberFormat="1" applyFont="1" applyBorder="1" applyAlignment="1">
      <alignment horizontal="left"/>
    </xf>
    <xf numFmtId="0" fontId="4" fillId="0" borderId="0" xfId="3" applyFont="1">
      <alignment vertical="center"/>
    </xf>
    <xf numFmtId="0" fontId="5" fillId="0" borderId="0" xfId="0" applyFont="1">
      <alignment vertical="center"/>
    </xf>
    <xf numFmtId="0" fontId="0" fillId="0" borderId="0" xfId="0" applyAlignment="1">
      <alignment horizontal="center" vertical="center"/>
    </xf>
    <xf numFmtId="0" fontId="5" fillId="0" borderId="0" xfId="3" applyFont="1">
      <alignment vertical="center"/>
    </xf>
    <xf numFmtId="0" fontId="6" fillId="0" borderId="0" xfId="0" applyFont="1" applyAlignment="1">
      <alignment horizontal="left" vertical="center"/>
    </xf>
    <xf numFmtId="0" fontId="19" fillId="0" borderId="0" xfId="0" applyFont="1">
      <alignment vertical="center"/>
    </xf>
    <xf numFmtId="0" fontId="0" fillId="0" borderId="0" xfId="3" applyFont="1">
      <alignment vertical="center"/>
    </xf>
    <xf numFmtId="0" fontId="19" fillId="0" borderId="0" xfId="0" applyFont="1" applyAlignment="1">
      <alignment horizontal="center" vertical="center"/>
    </xf>
    <xf numFmtId="0" fontId="19" fillId="0" borderId="0" xfId="3" applyFont="1">
      <alignment vertical="center"/>
    </xf>
    <xf numFmtId="0" fontId="21" fillId="0" borderId="0" xfId="0" applyFont="1" applyAlignment="1">
      <alignment horizontal="left" vertical="center" shrinkToFit="1"/>
    </xf>
    <xf numFmtId="0" fontId="21" fillId="0" borderId="0" xfId="0" applyFont="1" applyAlignment="1">
      <alignment horizontal="center" vertical="center" shrinkToFit="1"/>
    </xf>
    <xf numFmtId="0" fontId="21" fillId="0" borderId="0" xfId="3" applyFont="1" applyAlignment="1">
      <alignment vertical="center" shrinkToFit="1"/>
    </xf>
    <xf numFmtId="0" fontId="19" fillId="0" borderId="0" xfId="0" applyFont="1" applyAlignment="1">
      <alignment horizontal="left" vertical="center"/>
    </xf>
    <xf numFmtId="6" fontId="0" fillId="0" borderId="0" xfId="1" applyFont="1" applyBorder="1">
      <alignment vertical="center"/>
    </xf>
    <xf numFmtId="6" fontId="0" fillId="0" borderId="0" xfId="1" applyFont="1" applyBorder="1" applyAlignment="1">
      <alignment horizontal="center" vertical="center"/>
    </xf>
    <xf numFmtId="0" fontId="19" fillId="0" borderId="0" xfId="0" applyFont="1" applyAlignment="1">
      <alignment horizontal="right" vertical="center"/>
    </xf>
    <xf numFmtId="0" fontId="0" fillId="0" borderId="0" xfId="3" applyFont="1" applyAlignment="1">
      <alignment horizontal="right" vertical="center"/>
    </xf>
    <xf numFmtId="0" fontId="0" fillId="0" borderId="0" xfId="0" applyAlignment="1">
      <alignment horizontal="right" vertical="center"/>
    </xf>
    <xf numFmtId="6" fontId="12" fillId="0" borderId="0" xfId="1" applyFont="1" applyBorder="1">
      <alignment vertical="center"/>
    </xf>
    <xf numFmtId="6" fontId="12" fillId="0" borderId="0" xfId="1" applyFont="1" applyBorder="1" applyAlignment="1">
      <alignment horizontal="center" vertical="center"/>
    </xf>
    <xf numFmtId="6" fontId="11" fillId="0" borderId="1" xfId="1" applyFont="1" applyBorder="1" applyAlignment="1">
      <alignment horizontal="center" vertical="center"/>
    </xf>
    <xf numFmtId="0" fontId="7" fillId="0" borderId="1" xfId="4" applyBorder="1" applyAlignment="1">
      <alignment horizontal="center" vertical="center" wrapText="1"/>
    </xf>
    <xf numFmtId="0" fontId="13" fillId="0" borderId="0" xfId="0" applyFont="1">
      <alignment vertical="center"/>
    </xf>
    <xf numFmtId="0" fontId="14" fillId="0" borderId="0" xfId="0" applyFont="1" applyAlignment="1">
      <alignment horizontal="center" vertical="center"/>
    </xf>
    <xf numFmtId="49" fontId="1" fillId="0" borderId="0" xfId="2" applyNumberFormat="1" applyAlignment="1">
      <alignment horizontal="center"/>
    </xf>
    <xf numFmtId="0" fontId="7" fillId="0" borderId="0" xfId="4" applyAlignment="1">
      <alignment horizontal="center" vertical="center" wrapText="1"/>
    </xf>
    <xf numFmtId="0" fontId="9" fillId="0" borderId="0" xfId="4" applyFont="1" applyAlignment="1">
      <alignment wrapText="1"/>
    </xf>
    <xf numFmtId="49" fontId="3" fillId="0" borderId="0" xfId="2" applyNumberFormat="1" applyFont="1" applyAlignment="1">
      <alignment horizontal="right"/>
    </xf>
    <xf numFmtId="6" fontId="12" fillId="0" borderId="0" xfId="1" applyFont="1" applyBorder="1" applyAlignment="1">
      <alignment vertical="center"/>
    </xf>
    <xf numFmtId="6" fontId="0" fillId="0" borderId="0" xfId="0" applyNumberFormat="1" applyAlignment="1">
      <alignment horizontal="right" vertical="center"/>
    </xf>
    <xf numFmtId="6" fontId="13" fillId="0" borderId="11" xfId="1" applyFont="1" applyBorder="1" applyAlignment="1">
      <alignment vertical="center"/>
    </xf>
    <xf numFmtId="0" fontId="0" fillId="0" borderId="0" xfId="0" applyAlignment="1">
      <alignment horizontal="left" vertical="center"/>
    </xf>
    <xf numFmtId="0" fontId="11" fillId="0" borderId="0" xfId="3" applyAlignment="1">
      <alignment horizontal="center" vertical="center"/>
    </xf>
    <xf numFmtId="0" fontId="11" fillId="0" borderId="0" xfId="3" applyAlignment="1">
      <alignment horizontal="right" vertical="center"/>
    </xf>
    <xf numFmtId="0" fontId="7" fillId="0" borderId="0" xfId="4" applyAlignment="1">
      <alignment wrapText="1"/>
    </xf>
    <xf numFmtId="0" fontId="7" fillId="0" borderId="0" xfId="4" applyAlignment="1">
      <alignment horizontal="center" wrapText="1"/>
    </xf>
    <xf numFmtId="0" fontId="9" fillId="0" borderId="0" xfId="4" applyFont="1" applyAlignment="1">
      <alignment horizontal="right" wrapText="1"/>
    </xf>
    <xf numFmtId="0" fontId="0" fillId="0" borderId="0" xfId="3" applyFont="1" applyBorder="1">
      <alignment vertical="center"/>
    </xf>
    <xf numFmtId="0" fontId="17" fillId="0" borderId="0" xfId="0" applyFont="1">
      <alignment vertical="center"/>
    </xf>
    <xf numFmtId="0" fontId="19" fillId="0" borderId="14" xfId="0" applyFont="1" applyBorder="1" applyAlignment="1">
      <alignment horizontal="right" vertical="center"/>
    </xf>
    <xf numFmtId="0" fontId="19" fillId="0" borderId="14" xfId="0" applyFont="1" applyBorder="1" applyAlignment="1">
      <alignment horizontal="center" vertical="center"/>
    </xf>
    <xf numFmtId="0" fontId="19" fillId="0" borderId="17" xfId="0" applyFont="1" applyBorder="1" applyAlignment="1">
      <alignment horizontal="right" vertical="center"/>
    </xf>
    <xf numFmtId="0" fontId="19" fillId="0" borderId="17" xfId="0" applyFont="1" applyBorder="1" applyAlignment="1">
      <alignment horizontal="center" vertical="center"/>
    </xf>
    <xf numFmtId="0" fontId="23" fillId="0" borderId="20" xfId="0" applyFont="1" applyBorder="1" applyAlignment="1">
      <alignment vertical="center"/>
    </xf>
    <xf numFmtId="0" fontId="23" fillId="0" borderId="21" xfId="0" applyFont="1" applyBorder="1" applyAlignment="1">
      <alignment vertical="center"/>
    </xf>
    <xf numFmtId="0" fontId="23" fillId="0" borderId="1"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3" fillId="0" borderId="19" xfId="0" applyFont="1" applyBorder="1" applyAlignment="1">
      <alignment vertical="center"/>
    </xf>
    <xf numFmtId="0" fontId="23" fillId="0" borderId="22" xfId="0" applyFont="1" applyBorder="1" applyAlignment="1">
      <alignment vertical="center"/>
    </xf>
    <xf numFmtId="0" fontId="0" fillId="0" borderId="0" xfId="0" applyFont="1" applyFill="1" applyBorder="1" applyAlignment="1">
      <alignment horizontal="left" vertical="center"/>
    </xf>
    <xf numFmtId="0" fontId="19" fillId="0" borderId="0" xfId="0" applyFont="1" applyBorder="1" applyAlignment="1">
      <alignment horizontal="right" vertical="center"/>
    </xf>
    <xf numFmtId="0" fontId="19" fillId="0" borderId="0" xfId="0" applyFont="1" applyBorder="1" applyAlignment="1">
      <alignment horizontal="center" vertical="center"/>
    </xf>
    <xf numFmtId="0" fontId="23" fillId="0" borderId="13" xfId="0" applyFont="1" applyBorder="1" applyAlignment="1">
      <alignment horizontal="left" vertical="center"/>
    </xf>
    <xf numFmtId="0" fontId="22" fillId="0" borderId="16" xfId="0" applyFont="1" applyBorder="1" applyAlignment="1">
      <alignment horizontal="left" vertical="center"/>
    </xf>
    <xf numFmtId="0" fontId="0" fillId="0" borderId="14" xfId="3" applyFont="1" applyBorder="1">
      <alignment vertical="center"/>
    </xf>
    <xf numFmtId="0" fontId="5" fillId="0" borderId="15" xfId="0" applyFont="1" applyBorder="1">
      <alignment vertical="center"/>
    </xf>
    <xf numFmtId="0" fontId="0" fillId="0" borderId="17" xfId="3" applyFont="1" applyBorder="1">
      <alignment vertical="center"/>
    </xf>
    <xf numFmtId="0" fontId="5" fillId="0" borderId="18" xfId="0" applyFont="1" applyBorder="1">
      <alignment vertical="center"/>
    </xf>
    <xf numFmtId="0" fontId="14" fillId="0" borderId="6" xfId="0" applyFont="1" applyBorder="1" applyAlignment="1">
      <alignment horizontal="center" vertical="center"/>
    </xf>
    <xf numFmtId="0" fontId="13" fillId="0" borderId="0" xfId="0" applyFont="1" applyBorder="1">
      <alignment vertical="center"/>
    </xf>
    <xf numFmtId="0" fontId="0" fillId="0" borderId="0" xfId="0" applyBorder="1" applyAlignment="1">
      <alignment horizontal="center" vertical="center"/>
    </xf>
    <xf numFmtId="0" fontId="14" fillId="0" borderId="0" xfId="0" applyFont="1" applyBorder="1" applyAlignment="1">
      <alignment horizontal="center" vertical="center"/>
    </xf>
    <xf numFmtId="49" fontId="1" fillId="0" borderId="0" xfId="2" applyNumberFormat="1" applyBorder="1" applyAlignment="1">
      <alignment horizontal="center"/>
    </xf>
    <xf numFmtId="0" fontId="7" fillId="0" borderId="0" xfId="4" applyBorder="1" applyAlignment="1">
      <alignment horizontal="center" vertical="center" wrapText="1"/>
    </xf>
    <xf numFmtId="0" fontId="9" fillId="0" borderId="0" xfId="4" applyFont="1" applyBorder="1" applyAlignment="1">
      <alignment wrapText="1"/>
    </xf>
    <xf numFmtId="49" fontId="3" fillId="0" borderId="0" xfId="2" applyNumberFormat="1" applyFont="1" applyBorder="1" applyAlignment="1">
      <alignment horizontal="right"/>
    </xf>
    <xf numFmtId="0" fontId="0" fillId="0" borderId="0" xfId="0" applyBorder="1" applyAlignment="1" applyProtection="1">
      <alignment horizontal="center" vertical="center"/>
      <protection locked="0"/>
    </xf>
    <xf numFmtId="0" fontId="0" fillId="0" borderId="0" xfId="0" applyBorder="1" applyAlignment="1">
      <alignment horizontal="right" vertical="center"/>
    </xf>
    <xf numFmtId="0" fontId="12" fillId="0" borderId="1" xfId="0" applyFont="1" applyBorder="1" applyAlignment="1">
      <alignment horizontal="center" vertical="center"/>
    </xf>
    <xf numFmtId="0" fontId="0" fillId="0" borderId="1" xfId="0" applyBorder="1" applyAlignment="1">
      <alignment horizontal="right" vertical="center"/>
    </xf>
    <xf numFmtId="6" fontId="17" fillId="0" borderId="1" xfId="1" applyFont="1" applyFill="1" applyBorder="1" applyAlignment="1" applyProtection="1">
      <alignment horizontal="center" vertical="center"/>
      <protection locked="0"/>
    </xf>
    <xf numFmtId="0" fontId="7" fillId="0" borderId="1" xfId="4" applyBorder="1" applyAlignment="1">
      <alignment wrapText="1"/>
    </xf>
    <xf numFmtId="0" fontId="10" fillId="0" borderId="1" xfId="4" applyFont="1" applyBorder="1" applyAlignment="1">
      <alignment horizontal="center" wrapText="1"/>
    </xf>
    <xf numFmtId="0" fontId="25" fillId="0" borderId="1" xfId="4" applyFont="1" applyBorder="1" applyAlignment="1">
      <alignment vertical="center" wrapText="1"/>
    </xf>
    <xf numFmtId="0" fontId="10" fillId="0" borderId="1" xfId="4" applyFont="1" applyBorder="1" applyAlignment="1">
      <alignment horizontal="left" wrapText="1"/>
    </xf>
    <xf numFmtId="0" fontId="7" fillId="0" borderId="1" xfId="4" applyBorder="1" applyAlignment="1">
      <alignment horizontal="left" vertical="top" wrapText="1"/>
    </xf>
    <xf numFmtId="0" fontId="14" fillId="0" borderId="1" xfId="0" applyFont="1" applyBorder="1" applyAlignment="1">
      <alignment horizontal="center" vertical="center"/>
    </xf>
    <xf numFmtId="0" fontId="27" fillId="0" borderId="1" xfId="4" applyFont="1" applyBorder="1" applyAlignment="1">
      <alignment horizontal="left" wrapText="1"/>
    </xf>
    <xf numFmtId="56" fontId="14" fillId="0" borderId="1" xfId="0" applyNumberFormat="1" applyFont="1" applyBorder="1" applyAlignment="1">
      <alignment horizontal="center" vertical="center"/>
    </xf>
    <xf numFmtId="0" fontId="0" fillId="0" borderId="1" xfId="0" applyBorder="1">
      <alignment vertical="center"/>
    </xf>
    <xf numFmtId="0" fontId="7" fillId="0" borderId="1" xfId="4" applyBorder="1" applyAlignment="1">
      <alignment horizontal="left" wrapText="1"/>
    </xf>
    <xf numFmtId="0" fontId="10" fillId="0" borderId="1" xfId="4" applyFont="1" applyBorder="1" applyAlignment="1">
      <alignment horizontal="left" vertical="top" wrapText="1"/>
    </xf>
    <xf numFmtId="0" fontId="10" fillId="0" borderId="6" xfId="4" applyFont="1" applyBorder="1" applyAlignment="1">
      <alignment wrapText="1"/>
    </xf>
    <xf numFmtId="0" fontId="10" fillId="0" borderId="33" xfId="4" applyFont="1" applyBorder="1" applyAlignment="1">
      <alignment horizontal="center" wrapText="1"/>
    </xf>
    <xf numFmtId="0" fontId="7" fillId="0" borderId="6" xfId="4" applyBorder="1" applyAlignment="1">
      <alignment wrapText="1"/>
    </xf>
    <xf numFmtId="0" fontId="14" fillId="0" borderId="33" xfId="0" applyFont="1" applyBorder="1" applyAlignment="1">
      <alignment horizontal="center" vertical="center"/>
    </xf>
    <xf numFmtId="38" fontId="0" fillId="0" borderId="1" xfId="6" applyFont="1" applyBorder="1">
      <alignment vertical="center"/>
    </xf>
    <xf numFmtId="0" fontId="0" fillId="0" borderId="6" xfId="0" applyBorder="1">
      <alignment vertical="center"/>
    </xf>
    <xf numFmtId="38" fontId="0" fillId="0" borderId="6" xfId="6" applyFont="1" applyBorder="1">
      <alignment vertical="center"/>
    </xf>
    <xf numFmtId="0" fontId="0" fillId="0" borderId="25" xfId="0" applyBorder="1">
      <alignment vertical="center"/>
    </xf>
    <xf numFmtId="0" fontId="0" fillId="0" borderId="34" xfId="0" applyFill="1" applyBorder="1">
      <alignment vertical="center"/>
    </xf>
    <xf numFmtId="0" fontId="0" fillId="0" borderId="1" xfId="0" applyBorder="1">
      <alignment vertical="center"/>
    </xf>
    <xf numFmtId="0" fontId="0" fillId="0" borderId="0" xfId="0" applyBorder="1">
      <alignment vertical="center"/>
    </xf>
    <xf numFmtId="6" fontId="8" fillId="0" borderId="1" xfId="1" applyFont="1" applyFill="1" applyBorder="1" applyAlignment="1">
      <alignment horizontal="right" vertical="center"/>
    </xf>
    <xf numFmtId="0" fontId="0" fillId="0" borderId="1" xfId="0" applyBorder="1" applyAlignment="1">
      <alignment horizontal="right" vertical="center"/>
    </xf>
    <xf numFmtId="0" fontId="0" fillId="0" borderId="33" xfId="0" applyBorder="1" applyAlignment="1">
      <alignment horizontal="right" vertical="center"/>
    </xf>
    <xf numFmtId="6" fontId="8" fillId="0" borderId="6" xfId="1" applyFont="1" applyFill="1" applyBorder="1" applyAlignment="1">
      <alignment horizontal="right" vertical="center"/>
    </xf>
    <xf numFmtId="0" fontId="7" fillId="0" borderId="9" xfId="4" applyBorder="1" applyAlignment="1">
      <alignment horizontal="left" vertical="center" wrapText="1"/>
    </xf>
    <xf numFmtId="0" fontId="7" fillId="0" borderId="7" xfId="4" applyBorder="1" applyAlignment="1">
      <alignment horizontal="left" vertical="center" wrapText="1"/>
    </xf>
    <xf numFmtId="0" fontId="7" fillId="0" borderId="4" xfId="4" applyBorder="1" applyAlignment="1">
      <alignment horizontal="center" vertical="center"/>
    </xf>
    <xf numFmtId="0" fontId="7" fillId="0" borderId="6" xfId="4" applyBorder="1" applyAlignment="1">
      <alignment horizontal="center" vertical="center"/>
    </xf>
    <xf numFmtId="0" fontId="7" fillId="0" borderId="8" xfId="4" applyBorder="1" applyAlignment="1">
      <alignment horizontal="left" vertical="center" wrapText="1"/>
    </xf>
    <xf numFmtId="0" fontId="7" fillId="0" borderId="5" xfId="4" applyBorder="1" applyAlignment="1">
      <alignment horizontal="left" vertical="center" wrapText="1"/>
    </xf>
    <xf numFmtId="0" fontId="7" fillId="0" borderId="2" xfId="4" applyBorder="1" applyAlignment="1">
      <alignment horizontal="left" vertical="center" wrapText="1"/>
    </xf>
    <xf numFmtId="0" fontId="7" fillId="0" borderId="3" xfId="4" applyBorder="1" applyAlignment="1">
      <alignment horizontal="left" vertical="center" wrapText="1"/>
    </xf>
    <xf numFmtId="0" fontId="7" fillId="0" borderId="30" xfId="4" applyBorder="1" applyAlignment="1">
      <alignment horizontal="left" vertical="center" wrapText="1"/>
    </xf>
    <xf numFmtId="0" fontId="7" fillId="0" borderId="31" xfId="4"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8" fillId="0" borderId="1" xfId="1" applyNumberFormat="1" applyFont="1" applyFill="1" applyBorder="1" applyAlignment="1" applyProtection="1">
      <alignment horizontal="center" vertical="center"/>
      <protection locked="0"/>
    </xf>
    <xf numFmtId="0" fontId="8" fillId="0" borderId="33" xfId="1" applyNumberFormat="1" applyFont="1" applyFill="1" applyBorder="1" applyAlignment="1" applyProtection="1">
      <alignment horizontal="center" vertical="center"/>
      <protection locked="0"/>
    </xf>
    <xf numFmtId="0" fontId="8" fillId="0" borderId="6" xfId="1" applyNumberFormat="1" applyFont="1" applyFill="1" applyBorder="1" applyAlignment="1" applyProtection="1">
      <alignment horizontal="center" vertical="center"/>
      <protection locked="0"/>
    </xf>
    <xf numFmtId="0" fontId="7" fillId="0" borderId="1" xfId="4" applyBorder="1" applyAlignment="1">
      <alignment horizontal="center" vertical="center" wrapText="1"/>
    </xf>
    <xf numFmtId="6" fontId="8" fillId="0" borderId="1" xfId="5" applyFont="1" applyFill="1" applyBorder="1" applyAlignment="1">
      <alignment horizontal="right"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7" fillId="0" borderId="6" xfId="4" applyBorder="1" applyAlignment="1">
      <alignment horizontal="center" vertical="center" wrapText="1"/>
    </xf>
    <xf numFmtId="0" fontId="7" fillId="0" borderId="6" xfId="4" applyBorder="1" applyAlignment="1">
      <alignment horizontal="left" vertical="center" wrapText="1"/>
    </xf>
    <xf numFmtId="0" fontId="7" fillId="0" borderId="1" xfId="4" applyBorder="1" applyAlignment="1">
      <alignment horizontal="left" vertical="center" wrapText="1"/>
    </xf>
    <xf numFmtId="6" fontId="8" fillId="0" borderId="6" xfId="5" applyFont="1" applyFill="1" applyBorder="1" applyAlignment="1">
      <alignment horizontal="right" vertical="center" wrapText="1"/>
    </xf>
    <xf numFmtId="0" fontId="15" fillId="0" borderId="6" xfId="0" applyFont="1" applyBorder="1" applyAlignment="1">
      <alignment horizontal="center" vertical="center" wrapText="1"/>
    </xf>
    <xf numFmtId="0" fontId="13" fillId="0" borderId="33" xfId="0" applyFont="1" applyBorder="1" applyAlignment="1">
      <alignment horizontal="center" vertical="center" wrapText="1"/>
    </xf>
    <xf numFmtId="0" fontId="7" fillId="0" borderId="1" xfId="4" applyBorder="1" applyAlignment="1">
      <alignment horizontal="center" vertical="center"/>
    </xf>
    <xf numFmtId="0" fontId="0" fillId="0" borderId="33" xfId="0" applyBorder="1" applyAlignment="1">
      <alignment horizontal="center" vertical="center"/>
    </xf>
    <xf numFmtId="0" fontId="7" fillId="0" borderId="33" xfId="4" applyBorder="1" applyAlignment="1">
      <alignment horizontal="center" vertical="center" wrapText="1"/>
    </xf>
    <xf numFmtId="0" fontId="7" fillId="0" borderId="33" xfId="4" applyBorder="1" applyAlignment="1">
      <alignment horizontal="left" vertical="center" wrapText="1"/>
    </xf>
    <xf numFmtId="6" fontId="8" fillId="0" borderId="33" xfId="5" applyFont="1" applyFill="1" applyBorder="1" applyAlignment="1">
      <alignment horizontal="right" vertical="center" wrapText="1"/>
    </xf>
    <xf numFmtId="0" fontId="7" fillId="0" borderId="1" xfId="4" applyBorder="1" applyAlignment="1">
      <alignment horizontal="left" vertical="center"/>
    </xf>
    <xf numFmtId="0" fontId="0" fillId="0" borderId="1" xfId="0" applyBorder="1">
      <alignment vertical="center"/>
    </xf>
    <xf numFmtId="0" fontId="0" fillId="0" borderId="1" xfId="0" applyBorder="1" applyAlignment="1">
      <alignment horizontal="center" vertical="center" wrapText="1"/>
    </xf>
    <xf numFmtId="6" fontId="12" fillId="0" borderId="1" xfId="5" applyFont="1" applyBorder="1" applyAlignment="1">
      <alignment horizontal="right" vertical="center"/>
    </xf>
    <xf numFmtId="0" fontId="0" fillId="0" borderId="1" xfId="0" applyBorder="1" applyAlignment="1">
      <alignment horizontal="left" vertical="center" wrapText="1"/>
    </xf>
    <xf numFmtId="0" fontId="26" fillId="0" borderId="1" xfId="0" applyFont="1" applyBorder="1" applyAlignment="1">
      <alignment horizontal="center" vertical="center"/>
    </xf>
    <xf numFmtId="0" fontId="0" fillId="0" borderId="4" xfId="0" applyBorder="1" applyAlignment="1">
      <alignment horizontal="center" vertical="center"/>
    </xf>
    <xf numFmtId="0" fontId="7" fillId="0" borderId="33" xfId="4" applyBorder="1" applyAlignment="1">
      <alignment horizontal="center" vertical="center"/>
    </xf>
    <xf numFmtId="0" fontId="13" fillId="0" borderId="6" xfId="0" applyFont="1" applyBorder="1" applyAlignment="1">
      <alignment horizontal="center" vertical="center" wrapText="1"/>
    </xf>
    <xf numFmtId="0" fontId="26" fillId="0" borderId="6" xfId="0" applyFont="1" applyBorder="1" applyAlignment="1">
      <alignment horizontal="center" vertical="center"/>
    </xf>
    <xf numFmtId="0" fontId="0" fillId="0" borderId="6" xfId="0" applyBorder="1" applyAlignment="1">
      <alignment horizontal="left" vertical="center" wrapText="1"/>
    </xf>
    <xf numFmtId="0" fontId="0" fillId="0" borderId="32" xfId="0" applyBorder="1" applyAlignment="1">
      <alignment horizontal="center" vertical="center"/>
    </xf>
    <xf numFmtId="0" fontId="13" fillId="0" borderId="1" xfId="0" applyFont="1" applyBorder="1" applyAlignment="1">
      <alignment horizontal="center" vertical="center"/>
    </xf>
    <xf numFmtId="0" fontId="16" fillId="0" borderId="0" xfId="0" applyFont="1" applyAlignment="1">
      <alignment horizontal="center"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1" xfId="0" applyFont="1" applyBorder="1" applyAlignment="1">
      <alignment horizontal="left" vertical="center"/>
    </xf>
    <xf numFmtId="0" fontId="23" fillId="0" borderId="23" xfId="0" applyFont="1" applyBorder="1" applyAlignment="1">
      <alignment horizontal="left" vertical="center"/>
    </xf>
    <xf numFmtId="0" fontId="23" fillId="0" borderId="20" xfId="0" applyFont="1" applyBorder="1" applyAlignment="1">
      <alignment horizontal="center" vertical="center"/>
    </xf>
  </cellXfs>
  <cellStyles count="7">
    <cellStyle name="桁区切り" xfId="6" builtinId="6"/>
    <cellStyle name="通貨" xfId="5" builtinId="7"/>
    <cellStyle name="通貨 2" xfId="1" xr:uid="{00000000-0005-0000-0000-000001000000}"/>
    <cellStyle name="標準" xfId="0" builtinId="0"/>
    <cellStyle name="標準 2" xfId="2" xr:uid="{00000000-0005-0000-0000-000003000000}"/>
    <cellStyle name="標準 3" xfId="3" xr:uid="{00000000-0005-0000-0000-000004000000}"/>
    <cellStyle name="標準_Sheet1"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301862</xdr:colOff>
      <xdr:row>23</xdr:row>
      <xdr:rowOff>109223</xdr:rowOff>
    </xdr:from>
    <xdr:to>
      <xdr:col>8</xdr:col>
      <xdr:colOff>181786</xdr:colOff>
      <xdr:row>24</xdr:row>
      <xdr:rowOff>166964</xdr:rowOff>
    </xdr:to>
    <xdr:sp macro="" textlink="">
      <xdr:nvSpPr>
        <xdr:cNvPr id="2" name="矢印: 右 1">
          <a:extLst>
            <a:ext uri="{FF2B5EF4-FFF2-40B4-BE49-F238E27FC236}">
              <a16:creationId xmlns:a16="http://schemas.microsoft.com/office/drawing/2014/main" id="{1BDB4DE8-4B2C-4168-AAAF-EEC86CC79B0B}"/>
            </a:ext>
          </a:extLst>
        </xdr:cNvPr>
        <xdr:cNvSpPr/>
      </xdr:nvSpPr>
      <xdr:spPr>
        <a:xfrm rot="1840207">
          <a:off x="8207612" y="4509773"/>
          <a:ext cx="594299" cy="229191"/>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18</xdr:row>
      <xdr:rowOff>133350</xdr:rowOff>
    </xdr:from>
    <xdr:to>
      <xdr:col>7</xdr:col>
      <xdr:colOff>463357</xdr:colOff>
      <xdr:row>39</xdr:row>
      <xdr:rowOff>19675</xdr:rowOff>
    </xdr:to>
    <xdr:pic>
      <xdr:nvPicPr>
        <xdr:cNvPr id="2" name="図 1">
          <a:extLst>
            <a:ext uri="{FF2B5EF4-FFF2-40B4-BE49-F238E27FC236}">
              <a16:creationId xmlns:a16="http://schemas.microsoft.com/office/drawing/2014/main" id="{350B6E24-83E3-486D-8054-CCE3048B84E0}"/>
            </a:ext>
          </a:extLst>
        </xdr:cNvPr>
        <xdr:cNvPicPr>
          <a:picLocks noChangeAspect="1"/>
        </xdr:cNvPicPr>
      </xdr:nvPicPr>
      <xdr:blipFill>
        <a:blip xmlns:r="http://schemas.openxmlformats.org/officeDocument/2006/relationships" r:embed="rId1"/>
        <a:stretch>
          <a:fillRect/>
        </a:stretch>
      </xdr:blipFill>
      <xdr:spPr>
        <a:xfrm>
          <a:off x="85725" y="3228975"/>
          <a:ext cx="5178232" cy="3486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FF788-B6F6-40DD-AA28-278BD90D5EB1}">
  <sheetPr>
    <pageSetUpPr fitToPage="1"/>
  </sheetPr>
  <dimension ref="A1:N105"/>
  <sheetViews>
    <sheetView topLeftCell="A62" workbookViewId="0">
      <selection sqref="A1:J89"/>
    </sheetView>
  </sheetViews>
  <sheetFormatPr defaultColWidth="9" defaultRowHeight="14.25" x14ac:dyDescent="0.15"/>
  <cols>
    <col min="1" max="1" width="14.125" style="1" customWidth="1"/>
    <col min="2" max="2" width="6.25" style="41" customWidth="1"/>
    <col min="3" max="3" width="12.375" style="41" customWidth="1"/>
    <col min="4" max="4" width="23.25" style="1" customWidth="1"/>
    <col min="5" max="5" width="6" style="41" customWidth="1"/>
    <col min="6" max="6" width="29.25" style="1" customWidth="1"/>
    <col min="7" max="7" width="14.625" style="42" customWidth="1"/>
    <col min="8" max="8" width="9.375" style="27" customWidth="1"/>
    <col min="9" max="9" width="6.875" style="28" customWidth="1"/>
    <col min="10" max="10" width="10.125" style="1" customWidth="1"/>
    <col min="11" max="16384" width="9" style="1"/>
  </cols>
  <sheetData>
    <row r="1" spans="1:14" ht="22.5" customHeight="1" x14ac:dyDescent="0.15">
      <c r="A1" s="155" t="s">
        <v>22</v>
      </c>
      <c r="B1" s="155"/>
      <c r="C1" s="155"/>
      <c r="D1" s="155"/>
      <c r="E1" s="155"/>
      <c r="F1" s="155"/>
      <c r="G1" s="155"/>
      <c r="H1" s="155"/>
      <c r="I1" s="155"/>
      <c r="J1" s="155"/>
      <c r="K1" s="9"/>
      <c r="L1" s="9"/>
      <c r="M1" s="9"/>
      <c r="N1" s="9"/>
    </row>
    <row r="2" spans="1:14" ht="13.5" customHeight="1" x14ac:dyDescent="0.15">
      <c r="A2"/>
      <c r="B2" s="10"/>
      <c r="C2" s="10"/>
      <c r="D2"/>
      <c r="E2" s="10"/>
      <c r="F2" s="10"/>
      <c r="G2" s="10"/>
      <c r="H2"/>
      <c r="I2" s="11"/>
      <c r="J2" s="10"/>
      <c r="K2" s="12"/>
      <c r="L2" s="12"/>
      <c r="M2" s="12"/>
      <c r="N2" s="12"/>
    </row>
    <row r="3" spans="1:14" ht="14.25" customHeight="1" x14ac:dyDescent="0.15">
      <c r="A3" t="s">
        <v>24</v>
      </c>
      <c r="B3" s="10"/>
      <c r="C3" s="10"/>
      <c r="D3"/>
      <c r="E3" s="10"/>
      <c r="F3" s="10"/>
      <c r="G3" s="10"/>
      <c r="H3"/>
      <c r="I3" s="11"/>
      <c r="J3" s="10"/>
      <c r="K3" s="12"/>
      <c r="L3" s="12"/>
      <c r="M3" s="12"/>
      <c r="N3" s="12"/>
    </row>
    <row r="4" spans="1:14" ht="14.25" customHeight="1" x14ac:dyDescent="0.15">
      <c r="A4"/>
      <c r="B4" s="10"/>
      <c r="C4" s="10"/>
      <c r="D4"/>
      <c r="E4" s="10"/>
      <c r="F4" s="10"/>
      <c r="G4" s="10"/>
      <c r="H4"/>
      <c r="I4" s="11"/>
      <c r="J4" s="10"/>
      <c r="K4" s="12"/>
      <c r="L4" s="12"/>
      <c r="M4" s="12"/>
      <c r="N4" s="12"/>
    </row>
    <row r="5" spans="1:14" ht="14.25" customHeight="1" x14ac:dyDescent="0.15">
      <c r="A5" t="s">
        <v>25</v>
      </c>
      <c r="B5" s="10"/>
      <c r="C5" s="10"/>
      <c r="D5"/>
      <c r="E5" s="10"/>
      <c r="F5" s="10"/>
      <c r="G5" s="10"/>
      <c r="H5"/>
      <c r="I5" s="11"/>
      <c r="J5" s="10"/>
      <c r="K5" s="12"/>
      <c r="L5" s="12"/>
      <c r="M5" s="12"/>
      <c r="N5" s="12"/>
    </row>
    <row r="6" spans="1:14" ht="14.25" customHeight="1" x14ac:dyDescent="0.15">
      <c r="A6" t="s">
        <v>26</v>
      </c>
      <c r="B6" s="10"/>
      <c r="C6" s="10"/>
      <c r="D6"/>
      <c r="E6" s="10"/>
      <c r="F6" s="10"/>
      <c r="G6" s="10"/>
      <c r="H6"/>
      <c r="I6" s="11"/>
      <c r="J6" s="10"/>
      <c r="K6" s="12"/>
      <c r="L6" s="12"/>
      <c r="M6" s="12"/>
      <c r="N6" s="12"/>
    </row>
    <row r="7" spans="1:14" ht="14.25" customHeight="1" x14ac:dyDescent="0.15">
      <c r="A7" s="47" t="s">
        <v>39</v>
      </c>
      <c r="B7" s="10"/>
      <c r="C7" s="10"/>
      <c r="D7"/>
      <c r="E7" s="10"/>
      <c r="F7" s="10"/>
      <c r="G7" s="10"/>
      <c r="H7"/>
      <c r="I7" s="11"/>
      <c r="J7" s="10"/>
      <c r="K7" s="12"/>
      <c r="L7" s="12"/>
      <c r="M7" s="12"/>
      <c r="N7" s="12"/>
    </row>
    <row r="8" spans="1:14" ht="14.25" customHeight="1" thickBot="1" x14ac:dyDescent="0.2">
      <c r="A8"/>
      <c r="B8" s="10"/>
      <c r="C8" s="10"/>
      <c r="D8"/>
      <c r="E8" s="10"/>
      <c r="F8" s="10"/>
      <c r="G8" s="10"/>
      <c r="H8"/>
      <c r="I8" s="11"/>
      <c r="J8" s="10"/>
      <c r="K8" s="12"/>
      <c r="L8" s="12"/>
      <c r="M8" s="12"/>
      <c r="N8" s="12"/>
    </row>
    <row r="9" spans="1:14" ht="18.75" x14ac:dyDescent="0.15">
      <c r="A9" s="55" t="s">
        <v>27</v>
      </c>
      <c r="B9" s="58" t="s">
        <v>32</v>
      </c>
      <c r="C9" s="164"/>
      <c r="D9" s="164"/>
      <c r="E9" s="52" t="s">
        <v>33</v>
      </c>
      <c r="F9" s="53"/>
      <c r="G9" s="10"/>
      <c r="H9"/>
      <c r="I9" s="11"/>
      <c r="J9" s="10"/>
      <c r="K9" s="12"/>
      <c r="L9" s="12"/>
      <c r="M9" s="12"/>
      <c r="N9" s="12"/>
    </row>
    <row r="10" spans="1:14" ht="18.75" x14ac:dyDescent="0.15">
      <c r="A10" s="56" t="s">
        <v>28</v>
      </c>
      <c r="B10" s="156"/>
      <c r="C10" s="157"/>
      <c r="D10" s="157"/>
      <c r="E10" s="157"/>
      <c r="F10" s="158"/>
      <c r="G10" s="10"/>
      <c r="H10"/>
      <c r="I10" s="11"/>
      <c r="J10" s="10"/>
      <c r="K10" s="12"/>
      <c r="L10" s="12"/>
      <c r="M10" s="12"/>
      <c r="N10" s="12"/>
    </row>
    <row r="11" spans="1:14" ht="18.75" x14ac:dyDescent="0.15">
      <c r="A11" s="56" t="s">
        <v>29</v>
      </c>
      <c r="B11" s="59" t="s">
        <v>31</v>
      </c>
      <c r="C11" s="54"/>
      <c r="D11" s="162" t="s">
        <v>34</v>
      </c>
      <c r="E11" s="162"/>
      <c r="F11" s="163"/>
      <c r="G11" s="10"/>
      <c r="H11"/>
      <c r="I11" s="11"/>
      <c r="J11" s="10"/>
      <c r="K11" s="12"/>
      <c r="L11" s="12"/>
      <c r="M11" s="12"/>
      <c r="N11" s="12"/>
    </row>
    <row r="12" spans="1:14" ht="19.5" thickBot="1" x14ac:dyDescent="0.2">
      <c r="A12" s="57" t="s">
        <v>30</v>
      </c>
      <c r="B12" s="159"/>
      <c r="C12" s="160"/>
      <c r="D12" s="160"/>
      <c r="E12" s="160"/>
      <c r="F12" s="161"/>
      <c r="G12" s="10"/>
      <c r="H12"/>
      <c r="I12" s="11"/>
      <c r="J12" s="10"/>
      <c r="K12" s="12"/>
      <c r="L12" s="12"/>
      <c r="M12" s="12"/>
      <c r="N12" s="12"/>
    </row>
    <row r="13" spans="1:14" ht="14.25" customHeight="1" x14ac:dyDescent="0.15">
      <c r="A13"/>
      <c r="B13" s="10"/>
      <c r="C13" s="10"/>
      <c r="D13"/>
      <c r="E13" s="10"/>
      <c r="F13" s="10"/>
      <c r="G13" s="10"/>
      <c r="H13"/>
      <c r="I13" s="11"/>
      <c r="J13" s="10"/>
      <c r="K13" s="12"/>
      <c r="L13" s="12"/>
      <c r="M13" s="12"/>
      <c r="N13" s="12"/>
    </row>
    <row r="14" spans="1:14" ht="14.25" customHeight="1" thickBot="1" x14ac:dyDescent="0.2">
      <c r="A14" s="60" t="s">
        <v>35</v>
      </c>
      <c r="B14" s="10"/>
      <c r="C14" s="10"/>
      <c r="D14"/>
      <c r="E14" s="10"/>
      <c r="F14" s="10"/>
      <c r="G14" s="10"/>
      <c r="H14"/>
      <c r="I14" s="11"/>
      <c r="J14" s="10"/>
      <c r="K14" s="12"/>
      <c r="L14" s="12"/>
      <c r="M14" s="12"/>
      <c r="N14" s="12"/>
    </row>
    <row r="15" spans="1:14" ht="18.75" x14ac:dyDescent="0.15">
      <c r="A15" s="63" t="s">
        <v>44</v>
      </c>
      <c r="B15" s="48"/>
      <c r="C15" s="49"/>
      <c r="D15" s="65"/>
      <c r="E15" s="66"/>
      <c r="F15" s="10"/>
      <c r="G15" s="10"/>
      <c r="H15"/>
      <c r="I15" s="11"/>
      <c r="J15" s="10"/>
      <c r="K15" s="12"/>
      <c r="L15" s="12"/>
      <c r="M15" s="12"/>
      <c r="N15" s="12"/>
    </row>
    <row r="16" spans="1:14" ht="19.5" thickBot="1" x14ac:dyDescent="0.2">
      <c r="A16" s="64" t="s">
        <v>45</v>
      </c>
      <c r="B16" s="50"/>
      <c r="C16" s="51"/>
      <c r="D16" s="67"/>
      <c r="E16" s="68"/>
      <c r="F16" s="10"/>
      <c r="G16" s="10"/>
      <c r="H16"/>
      <c r="I16" s="11"/>
      <c r="J16" s="10"/>
      <c r="K16" s="12"/>
      <c r="L16" s="12"/>
      <c r="M16" s="12"/>
      <c r="N16" s="12"/>
    </row>
    <row r="17" spans="1:14" ht="14.25" customHeight="1" x14ac:dyDescent="0.15">
      <c r="A17" s="4" t="s">
        <v>36</v>
      </c>
      <c r="B17" s="61"/>
      <c r="C17" s="62"/>
      <c r="D17" s="46"/>
      <c r="E17" s="10"/>
      <c r="F17" s="10"/>
      <c r="G17" s="10"/>
      <c r="H17"/>
      <c r="I17" s="11"/>
      <c r="J17" s="10"/>
      <c r="K17" s="12"/>
      <c r="L17" s="12"/>
      <c r="M17" s="12"/>
      <c r="N17" s="12"/>
    </row>
    <row r="18" spans="1:14" s="15" customFormat="1" ht="14.25" customHeight="1" x14ac:dyDescent="0.15">
      <c r="A18" t="s">
        <v>37</v>
      </c>
      <c r="B18" s="14"/>
      <c r="D18" s="18"/>
      <c r="E18" s="18"/>
      <c r="F18" s="18"/>
      <c r="G18" s="18"/>
      <c r="H18" s="18"/>
      <c r="I18" s="19"/>
      <c r="K18" s="20"/>
      <c r="M18" s="20"/>
      <c r="N18" s="20"/>
    </row>
    <row r="19" spans="1:14" s="15" customFormat="1" ht="12.75" customHeight="1" x14ac:dyDescent="0.15">
      <c r="A19" t="s">
        <v>38</v>
      </c>
      <c r="B19" s="14"/>
      <c r="D19" s="18"/>
      <c r="E19" s="18"/>
      <c r="F19" s="18"/>
      <c r="G19" s="18"/>
      <c r="H19" s="18"/>
      <c r="I19" s="19"/>
      <c r="K19" s="20"/>
      <c r="L19" s="14"/>
      <c r="M19" s="20"/>
      <c r="N19" s="20"/>
    </row>
    <row r="20" spans="1:14" s="15" customFormat="1" ht="12.75" customHeight="1" x14ac:dyDescent="0.15">
      <c r="B20" s="14"/>
      <c r="D20" s="18"/>
      <c r="E20" s="18"/>
      <c r="F20" s="18"/>
      <c r="G20" s="18"/>
      <c r="H20" s="18"/>
      <c r="I20" s="19"/>
      <c r="K20" s="20"/>
      <c r="L20" s="14"/>
      <c r="M20" s="20"/>
      <c r="N20" s="20"/>
    </row>
    <row r="21" spans="1:14" s="15" customFormat="1" ht="12.75" customHeight="1" x14ac:dyDescent="0.15">
      <c r="A21" s="21" t="s">
        <v>43</v>
      </c>
      <c r="B21" s="22"/>
      <c r="C21" s="23"/>
      <c r="E21" s="17"/>
      <c r="F21" s="18"/>
      <c r="G21" s="18"/>
      <c r="H21" s="18"/>
      <c r="I21" s="19"/>
      <c r="K21" s="20"/>
      <c r="L21" s="14"/>
      <c r="M21" s="20"/>
      <c r="N21" s="20"/>
    </row>
    <row r="22" spans="1:14" s="15" customFormat="1" ht="12.75" customHeight="1" x14ac:dyDescent="0.15">
      <c r="A22" s="15" t="s">
        <v>121</v>
      </c>
      <c r="E22" s="17"/>
      <c r="F22" s="18"/>
      <c r="G22" s="18"/>
      <c r="H22" s="18"/>
      <c r="I22" s="19"/>
      <c r="K22" s="20"/>
      <c r="L22" s="14"/>
      <c r="M22" s="20"/>
      <c r="N22" s="20"/>
    </row>
    <row r="23" spans="1:14" s="15" customFormat="1" ht="12.75" customHeight="1" x14ac:dyDescent="0.15">
      <c r="A23" s="15" t="s">
        <v>40</v>
      </c>
      <c r="E23" s="17"/>
      <c r="F23" s="14"/>
      <c r="G23" s="15" t="s">
        <v>42</v>
      </c>
      <c r="H23" s="24"/>
      <c r="I23" s="16"/>
      <c r="K23" s="17"/>
      <c r="L23" s="17"/>
      <c r="M23" s="17"/>
      <c r="N23" s="17"/>
    </row>
    <row r="24" spans="1:14" s="15" customFormat="1" ht="13.5" customHeight="1" x14ac:dyDescent="0.15">
      <c r="A24" s="15" t="s">
        <v>41</v>
      </c>
      <c r="B24" s="14"/>
      <c r="C24" s="14"/>
      <c r="D24" s="16"/>
      <c r="E24" s="16"/>
      <c r="L24" s="17"/>
      <c r="M24" s="17"/>
      <c r="N24" s="17"/>
    </row>
    <row r="25" spans="1:14" s="15" customFormat="1" ht="13.5" customHeight="1" x14ac:dyDescent="0.15">
      <c r="B25" s="14"/>
      <c r="C25" s="14"/>
      <c r="D25" s="16"/>
      <c r="E25" s="16"/>
      <c r="G25" s="25"/>
      <c r="L25" s="17"/>
      <c r="M25" s="17"/>
      <c r="N25" s="17"/>
    </row>
    <row r="26" spans="1:14" ht="7.5" customHeight="1" x14ac:dyDescent="0.15">
      <c r="A26"/>
      <c r="B26"/>
      <c r="C26" s="11"/>
      <c r="D26"/>
      <c r="E26" s="11"/>
      <c r="F26"/>
      <c r="G26" s="26"/>
      <c r="J26"/>
    </row>
    <row r="27" spans="1:14" ht="18" customHeight="1" x14ac:dyDescent="0.15">
      <c r="A27" s="79" t="s">
        <v>2</v>
      </c>
      <c r="B27" s="3" t="s">
        <v>3</v>
      </c>
      <c r="C27" s="3" t="s">
        <v>4</v>
      </c>
      <c r="D27" s="3" t="s">
        <v>5</v>
      </c>
      <c r="E27" s="3" t="s">
        <v>6</v>
      </c>
      <c r="F27" s="3" t="s">
        <v>0</v>
      </c>
      <c r="G27" s="80" t="s">
        <v>7</v>
      </c>
      <c r="H27" s="29" t="s">
        <v>8</v>
      </c>
      <c r="I27" s="81" t="s">
        <v>14</v>
      </c>
      <c r="J27" s="3" t="s">
        <v>15</v>
      </c>
    </row>
    <row r="28" spans="1:14" ht="15.75" customHeight="1" x14ac:dyDescent="0.15">
      <c r="A28" s="154">
        <v>1</v>
      </c>
      <c r="B28" s="130">
        <v>1</v>
      </c>
      <c r="C28" s="130" t="s">
        <v>9</v>
      </c>
      <c r="D28" s="82" t="s">
        <v>46</v>
      </c>
      <c r="E28" s="125" t="s">
        <v>10</v>
      </c>
      <c r="F28" s="133" t="s">
        <v>47</v>
      </c>
      <c r="G28" s="133"/>
      <c r="H28" s="126">
        <v>2090</v>
      </c>
      <c r="I28" s="122"/>
      <c r="J28" s="104">
        <f t="shared" ref="J28" si="0">H28*I28</f>
        <v>0</v>
      </c>
    </row>
    <row r="29" spans="1:14" ht="15" customHeight="1" x14ac:dyDescent="0.15">
      <c r="A29" s="154"/>
      <c r="B29" s="130"/>
      <c r="C29" s="130"/>
      <c r="D29" s="84" t="s">
        <v>48</v>
      </c>
      <c r="E29" s="125"/>
      <c r="F29" s="133"/>
      <c r="G29" s="133"/>
      <c r="H29" s="126"/>
      <c r="I29" s="122"/>
      <c r="J29" s="105"/>
    </row>
    <row r="30" spans="1:14" ht="15.75" customHeight="1" x14ac:dyDescent="0.15">
      <c r="A30" s="154">
        <v>2</v>
      </c>
      <c r="B30" s="130">
        <v>1</v>
      </c>
      <c r="C30" s="130" t="s">
        <v>9</v>
      </c>
      <c r="D30" s="82" t="s">
        <v>49</v>
      </c>
      <c r="E30" s="125" t="s">
        <v>10</v>
      </c>
      <c r="F30" s="133" t="s">
        <v>50</v>
      </c>
      <c r="G30" s="133"/>
      <c r="H30" s="126">
        <v>2640</v>
      </c>
      <c r="I30" s="122"/>
      <c r="J30" s="104">
        <f t="shared" ref="J30" si="1">H30*I30</f>
        <v>0</v>
      </c>
    </row>
    <row r="31" spans="1:14" ht="15" customHeight="1" x14ac:dyDescent="0.15">
      <c r="A31" s="154"/>
      <c r="B31" s="130"/>
      <c r="C31" s="130"/>
      <c r="D31" s="83" t="s">
        <v>51</v>
      </c>
      <c r="E31" s="125"/>
      <c r="F31" s="133"/>
      <c r="G31" s="133"/>
      <c r="H31" s="126"/>
      <c r="I31" s="122"/>
      <c r="J31" s="105"/>
    </row>
    <row r="32" spans="1:14" ht="15.75" customHeight="1" x14ac:dyDescent="0.15">
      <c r="A32" s="154">
        <v>3</v>
      </c>
      <c r="B32" s="130">
        <v>1</v>
      </c>
      <c r="C32" s="130" t="s">
        <v>9</v>
      </c>
      <c r="D32" s="85" t="s">
        <v>52</v>
      </c>
      <c r="E32" s="125" t="s">
        <v>10</v>
      </c>
      <c r="F32" s="108" t="s">
        <v>53</v>
      </c>
      <c r="G32" s="109"/>
      <c r="H32" s="126">
        <v>3630</v>
      </c>
      <c r="I32" s="122"/>
      <c r="J32" s="104">
        <f t="shared" ref="J32" si="2">H32*I32</f>
        <v>0</v>
      </c>
    </row>
    <row r="33" spans="1:10" ht="15" customHeight="1" x14ac:dyDescent="0.15">
      <c r="A33" s="154"/>
      <c r="B33" s="130"/>
      <c r="C33" s="130"/>
      <c r="D33" s="83"/>
      <c r="E33" s="125"/>
      <c r="F33" s="108" t="s">
        <v>54</v>
      </c>
      <c r="G33" s="109"/>
      <c r="H33" s="126"/>
      <c r="I33" s="122"/>
      <c r="J33" s="105"/>
    </row>
    <row r="34" spans="1:10" ht="15.75" customHeight="1" x14ac:dyDescent="0.15">
      <c r="A34" s="128">
        <v>4</v>
      </c>
      <c r="B34" s="130">
        <v>1</v>
      </c>
      <c r="C34" s="130" t="s">
        <v>55</v>
      </c>
      <c r="D34" s="82" t="s">
        <v>56</v>
      </c>
      <c r="E34" s="110" t="s">
        <v>11</v>
      </c>
      <c r="F34" s="112" t="s">
        <v>57</v>
      </c>
      <c r="G34" s="113"/>
      <c r="H34" s="126">
        <v>2640</v>
      </c>
      <c r="I34" s="122"/>
      <c r="J34" s="104">
        <f t="shared" ref="J34" si="3">H34*I34</f>
        <v>0</v>
      </c>
    </row>
    <row r="35" spans="1:10" ht="15" customHeight="1" x14ac:dyDescent="0.15">
      <c r="A35" s="128"/>
      <c r="B35" s="130"/>
      <c r="C35" s="130"/>
      <c r="D35" s="83" t="s">
        <v>58</v>
      </c>
      <c r="E35" s="111"/>
      <c r="F35" s="114"/>
      <c r="G35" s="115"/>
      <c r="H35" s="126"/>
      <c r="I35" s="122"/>
      <c r="J35" s="105"/>
    </row>
    <row r="36" spans="1:10" ht="15.75" customHeight="1" x14ac:dyDescent="0.15">
      <c r="A36" s="128">
        <v>5</v>
      </c>
      <c r="B36" s="130">
        <v>1</v>
      </c>
      <c r="C36" s="130" t="s">
        <v>55</v>
      </c>
      <c r="D36" s="86" t="s">
        <v>59</v>
      </c>
      <c r="E36" s="137" t="s">
        <v>11</v>
      </c>
      <c r="F36" s="112" t="s">
        <v>60</v>
      </c>
      <c r="G36" s="113"/>
      <c r="H36" s="126">
        <v>3278</v>
      </c>
      <c r="I36" s="122"/>
      <c r="J36" s="104">
        <f t="shared" ref="J36" si="4">H36*I36</f>
        <v>0</v>
      </c>
    </row>
    <row r="37" spans="1:10" ht="15" customHeight="1" thickBot="1" x14ac:dyDescent="0.2">
      <c r="A37" s="136"/>
      <c r="B37" s="138"/>
      <c r="C37" s="138"/>
      <c r="D37" s="94" t="s">
        <v>61</v>
      </c>
      <c r="E37" s="149"/>
      <c r="F37" s="116"/>
      <c r="G37" s="117"/>
      <c r="H37" s="141"/>
      <c r="I37" s="123"/>
      <c r="J37" s="106"/>
    </row>
    <row r="38" spans="1:10" ht="15.75" customHeight="1" thickTop="1" x14ac:dyDescent="0.15">
      <c r="A38" s="150">
        <v>6</v>
      </c>
      <c r="B38" s="151" t="s">
        <v>62</v>
      </c>
      <c r="C38" s="153"/>
      <c r="D38" s="93" t="s">
        <v>63</v>
      </c>
      <c r="E38" s="131" t="s">
        <v>11</v>
      </c>
      <c r="F38" s="152" t="s">
        <v>64</v>
      </c>
      <c r="G38" s="152"/>
      <c r="H38" s="134">
        <v>2640</v>
      </c>
      <c r="I38" s="124"/>
      <c r="J38" s="107">
        <f t="shared" ref="J38" si="5">H38*I38</f>
        <v>0</v>
      </c>
    </row>
    <row r="39" spans="1:10" ht="15" customHeight="1" x14ac:dyDescent="0.15">
      <c r="A39" s="128"/>
      <c r="B39" s="147"/>
      <c r="C39" s="129"/>
      <c r="D39" s="83" t="s">
        <v>65</v>
      </c>
      <c r="E39" s="125"/>
      <c r="F39" s="146"/>
      <c r="G39" s="146"/>
      <c r="H39" s="126"/>
      <c r="I39" s="122"/>
      <c r="J39" s="105"/>
    </row>
    <row r="40" spans="1:10" ht="15.75" customHeight="1" x14ac:dyDescent="0.15">
      <c r="A40" s="127">
        <v>7</v>
      </c>
      <c r="B40" s="147" t="s">
        <v>62</v>
      </c>
      <c r="C40" s="148"/>
      <c r="D40" s="85" t="s">
        <v>66</v>
      </c>
      <c r="E40" s="125" t="s">
        <v>11</v>
      </c>
      <c r="F40" s="146" t="s">
        <v>67</v>
      </c>
      <c r="G40" s="146"/>
      <c r="H40" s="126">
        <v>2090</v>
      </c>
      <c r="I40" s="122"/>
      <c r="J40" s="104">
        <f t="shared" ref="J40" si="6">H40*I40</f>
        <v>0</v>
      </c>
    </row>
    <row r="41" spans="1:10" ht="13.5" x14ac:dyDescent="0.15">
      <c r="A41" s="127"/>
      <c r="B41" s="147"/>
      <c r="C41" s="129"/>
      <c r="D41" s="83" t="s">
        <v>68</v>
      </c>
      <c r="E41" s="125"/>
      <c r="F41" s="146"/>
      <c r="G41" s="146"/>
      <c r="H41" s="126"/>
      <c r="I41" s="122"/>
      <c r="J41" s="105"/>
    </row>
    <row r="42" spans="1:10" ht="15.75" customHeight="1" x14ac:dyDescent="0.15">
      <c r="A42" s="127">
        <v>8</v>
      </c>
      <c r="B42" s="147" t="s">
        <v>62</v>
      </c>
      <c r="C42" s="148"/>
      <c r="D42" s="85" t="s">
        <v>69</v>
      </c>
      <c r="E42" s="125" t="s">
        <v>11</v>
      </c>
      <c r="F42" s="118" t="s">
        <v>70</v>
      </c>
      <c r="G42" s="119"/>
      <c r="H42" s="126">
        <v>4620</v>
      </c>
      <c r="I42" s="122"/>
      <c r="J42" s="104">
        <f t="shared" ref="J42" si="7">H42*I42</f>
        <v>0</v>
      </c>
    </row>
    <row r="43" spans="1:10" ht="14.25" customHeight="1" x14ac:dyDescent="0.15">
      <c r="A43" s="127"/>
      <c r="B43" s="147"/>
      <c r="C43" s="129"/>
      <c r="D43" s="83" t="s">
        <v>71</v>
      </c>
      <c r="E43" s="125"/>
      <c r="F43" s="120"/>
      <c r="G43" s="121"/>
      <c r="H43" s="126"/>
      <c r="I43" s="122"/>
      <c r="J43" s="105"/>
    </row>
    <row r="44" spans="1:10" ht="15.75" customHeight="1" x14ac:dyDescent="0.15">
      <c r="A44" s="128">
        <v>9</v>
      </c>
      <c r="B44" s="130">
        <v>2</v>
      </c>
      <c r="C44" s="87" t="s">
        <v>12</v>
      </c>
      <c r="D44" s="82" t="s">
        <v>72</v>
      </c>
      <c r="E44" s="125" t="s">
        <v>73</v>
      </c>
      <c r="F44" s="146" t="s">
        <v>74</v>
      </c>
      <c r="G44" s="146"/>
      <c r="H44" s="126">
        <v>2805</v>
      </c>
      <c r="I44" s="122"/>
      <c r="J44" s="104">
        <f t="shared" ref="J44" si="8">H44*I44</f>
        <v>0</v>
      </c>
    </row>
    <row r="45" spans="1:10" ht="15" customHeight="1" x14ac:dyDescent="0.15">
      <c r="A45" s="128"/>
      <c r="B45" s="130"/>
      <c r="C45" s="87" t="s">
        <v>16</v>
      </c>
      <c r="D45" s="88" t="s">
        <v>75</v>
      </c>
      <c r="E45" s="125"/>
      <c r="F45" s="146"/>
      <c r="G45" s="146"/>
      <c r="H45" s="126"/>
      <c r="I45" s="122"/>
      <c r="J45" s="105"/>
    </row>
    <row r="46" spans="1:10" ht="15.75" customHeight="1" x14ac:dyDescent="0.15">
      <c r="A46" s="127">
        <v>10</v>
      </c>
      <c r="B46" s="130">
        <v>2</v>
      </c>
      <c r="C46" s="87" t="s">
        <v>12</v>
      </c>
      <c r="D46" s="82" t="s">
        <v>72</v>
      </c>
      <c r="E46" s="125" t="s">
        <v>10</v>
      </c>
      <c r="F46" s="133" t="s">
        <v>76</v>
      </c>
      <c r="G46" s="133"/>
      <c r="H46" s="145">
        <v>3740</v>
      </c>
      <c r="I46" s="122"/>
      <c r="J46" s="104">
        <f t="shared" ref="J46" si="9">H46*I46</f>
        <v>0</v>
      </c>
    </row>
    <row r="47" spans="1:10" ht="15" customHeight="1" x14ac:dyDescent="0.15">
      <c r="A47" s="127"/>
      <c r="B47" s="130"/>
      <c r="C47" s="87" t="s">
        <v>16</v>
      </c>
      <c r="D47" s="88" t="s">
        <v>75</v>
      </c>
      <c r="E47" s="125"/>
      <c r="F47" s="133"/>
      <c r="G47" s="133"/>
      <c r="H47" s="145"/>
      <c r="I47" s="122"/>
      <c r="J47" s="105"/>
    </row>
    <row r="48" spans="1:10" ht="13.5" x14ac:dyDescent="0.15">
      <c r="A48" s="127">
        <v>11</v>
      </c>
      <c r="B48" s="130">
        <v>2</v>
      </c>
      <c r="C48" s="87" t="s">
        <v>13</v>
      </c>
      <c r="D48" s="82" t="s">
        <v>77</v>
      </c>
      <c r="E48" s="125" t="s">
        <v>10</v>
      </c>
      <c r="F48" s="133" t="s">
        <v>78</v>
      </c>
      <c r="G48" s="133"/>
      <c r="H48" s="126">
        <v>2200</v>
      </c>
      <c r="I48" s="122"/>
      <c r="J48" s="104">
        <f t="shared" ref="J48" si="10">H48*I48</f>
        <v>0</v>
      </c>
    </row>
    <row r="49" spans="1:10" ht="13.5" x14ac:dyDescent="0.15">
      <c r="A49" s="127"/>
      <c r="B49" s="130"/>
      <c r="C49" s="89"/>
      <c r="D49" s="83" t="s">
        <v>19</v>
      </c>
      <c r="E49" s="125"/>
      <c r="F49" s="133"/>
      <c r="G49" s="133"/>
      <c r="H49" s="126"/>
      <c r="I49" s="122"/>
      <c r="J49" s="105"/>
    </row>
    <row r="50" spans="1:10" ht="13.5" x14ac:dyDescent="0.15">
      <c r="A50" s="128">
        <v>12</v>
      </c>
      <c r="B50" s="130">
        <v>2</v>
      </c>
      <c r="C50" s="87" t="s">
        <v>17</v>
      </c>
      <c r="D50" s="82" t="s">
        <v>79</v>
      </c>
      <c r="E50" s="125" t="s">
        <v>10</v>
      </c>
      <c r="F50" s="133" t="s">
        <v>80</v>
      </c>
      <c r="G50" s="133"/>
      <c r="H50" s="126">
        <v>2200</v>
      </c>
      <c r="I50" s="122"/>
      <c r="J50" s="104">
        <f t="shared" ref="J50" si="11">H50*I50</f>
        <v>0</v>
      </c>
    </row>
    <row r="51" spans="1:10" ht="13.5" x14ac:dyDescent="0.15">
      <c r="A51" s="128"/>
      <c r="B51" s="130"/>
      <c r="C51" s="87"/>
      <c r="D51" s="83" t="s">
        <v>81</v>
      </c>
      <c r="E51" s="143"/>
      <c r="F51" s="133"/>
      <c r="G51" s="133"/>
      <c r="H51" s="126"/>
      <c r="I51" s="122"/>
      <c r="J51" s="105"/>
    </row>
    <row r="52" spans="1:10" ht="13.5" x14ac:dyDescent="0.15">
      <c r="A52" s="127">
        <v>13</v>
      </c>
      <c r="B52" s="130">
        <v>2</v>
      </c>
      <c r="C52" s="87" t="s">
        <v>12</v>
      </c>
      <c r="D52" s="91" t="s">
        <v>82</v>
      </c>
      <c r="E52" s="144" t="s">
        <v>10</v>
      </c>
      <c r="F52" s="112" t="s">
        <v>83</v>
      </c>
      <c r="G52" s="113"/>
      <c r="H52" s="126">
        <v>2970</v>
      </c>
      <c r="I52" s="122"/>
      <c r="J52" s="104">
        <f t="shared" ref="J52" si="12">H52*I52</f>
        <v>0</v>
      </c>
    </row>
    <row r="53" spans="1:10" ht="13.5" x14ac:dyDescent="0.15">
      <c r="A53" s="127"/>
      <c r="B53" s="130"/>
      <c r="C53" s="87"/>
      <c r="D53" s="83" t="s">
        <v>84</v>
      </c>
      <c r="E53" s="144"/>
      <c r="F53" s="114"/>
      <c r="G53" s="115"/>
      <c r="H53" s="126"/>
      <c r="I53" s="122"/>
      <c r="J53" s="105"/>
    </row>
    <row r="54" spans="1:10" ht="13.5" x14ac:dyDescent="0.15">
      <c r="A54" s="127">
        <v>14</v>
      </c>
      <c r="B54" s="130">
        <v>2</v>
      </c>
      <c r="C54" s="87" t="s">
        <v>12</v>
      </c>
      <c r="D54" s="82" t="s">
        <v>85</v>
      </c>
      <c r="E54" s="30" t="s">
        <v>10</v>
      </c>
      <c r="F54" s="133" t="s">
        <v>86</v>
      </c>
      <c r="G54" s="133"/>
      <c r="H54" s="126">
        <v>2750</v>
      </c>
      <c r="I54" s="122"/>
      <c r="J54" s="104">
        <f t="shared" ref="J54" si="13">H54*I54</f>
        <v>0</v>
      </c>
    </row>
    <row r="55" spans="1:10" ht="13.5" x14ac:dyDescent="0.15">
      <c r="A55" s="127"/>
      <c r="B55" s="130"/>
      <c r="C55" s="87" t="s">
        <v>16</v>
      </c>
      <c r="D55" s="83" t="s">
        <v>87</v>
      </c>
      <c r="E55" s="3" t="s">
        <v>11</v>
      </c>
      <c r="F55" s="133"/>
      <c r="G55" s="133"/>
      <c r="H55" s="126"/>
      <c r="I55" s="122"/>
      <c r="J55" s="105"/>
    </row>
    <row r="56" spans="1:10" ht="13.5" x14ac:dyDescent="0.15">
      <c r="A56" s="128">
        <v>15</v>
      </c>
      <c r="B56" s="130">
        <v>2</v>
      </c>
      <c r="C56" s="87" t="s">
        <v>12</v>
      </c>
      <c r="D56" s="82" t="s">
        <v>88</v>
      </c>
      <c r="E56" s="125" t="s">
        <v>89</v>
      </c>
      <c r="F56" s="133" t="s">
        <v>80</v>
      </c>
      <c r="G56" s="133"/>
      <c r="H56" s="126">
        <v>2200</v>
      </c>
      <c r="I56" s="122"/>
      <c r="J56" s="104">
        <f t="shared" ref="J56" si="14">H56*I56</f>
        <v>0</v>
      </c>
    </row>
    <row r="57" spans="1:10" ht="13.5" x14ac:dyDescent="0.15">
      <c r="A57" s="128"/>
      <c r="B57" s="130"/>
      <c r="C57" s="87"/>
      <c r="D57" s="83" t="s">
        <v>90</v>
      </c>
      <c r="E57" s="125"/>
      <c r="F57" s="133"/>
      <c r="G57" s="133"/>
      <c r="H57" s="126"/>
      <c r="I57" s="122"/>
      <c r="J57" s="105"/>
    </row>
    <row r="58" spans="1:10" ht="13.5" x14ac:dyDescent="0.15">
      <c r="A58" s="127">
        <v>16</v>
      </c>
      <c r="B58" s="130">
        <v>2</v>
      </c>
      <c r="C58" s="87" t="s">
        <v>13</v>
      </c>
      <c r="D58" s="82" t="s">
        <v>91</v>
      </c>
      <c r="E58" s="125" t="s">
        <v>11</v>
      </c>
      <c r="F58" s="133" t="s">
        <v>92</v>
      </c>
      <c r="G58" s="133"/>
      <c r="H58" s="126">
        <v>1650</v>
      </c>
      <c r="I58" s="122"/>
      <c r="J58" s="104">
        <f t="shared" ref="J58" si="15">H58*I58</f>
        <v>0</v>
      </c>
    </row>
    <row r="59" spans="1:10" ht="13.5" x14ac:dyDescent="0.15">
      <c r="A59" s="127"/>
      <c r="B59" s="130"/>
      <c r="C59" s="87"/>
      <c r="D59" s="83" t="s">
        <v>93</v>
      </c>
      <c r="E59" s="125"/>
      <c r="F59" s="133"/>
      <c r="G59" s="133"/>
      <c r="H59" s="126"/>
      <c r="I59" s="122"/>
      <c r="J59" s="105"/>
    </row>
    <row r="60" spans="1:10" ht="13.5" x14ac:dyDescent="0.15">
      <c r="A60" s="127">
        <v>17</v>
      </c>
      <c r="B60" s="130">
        <v>2</v>
      </c>
      <c r="C60" s="87" t="s">
        <v>12</v>
      </c>
      <c r="D60" s="82" t="s">
        <v>94</v>
      </c>
      <c r="E60" s="125" t="s">
        <v>11</v>
      </c>
      <c r="F60" s="142" t="s">
        <v>95</v>
      </c>
      <c r="G60" s="142"/>
      <c r="H60" s="126">
        <v>3190</v>
      </c>
      <c r="I60" s="122"/>
      <c r="J60" s="104">
        <f t="shared" ref="J60" si="16">H60*I60</f>
        <v>0</v>
      </c>
    </row>
    <row r="61" spans="1:10" ht="13.5" x14ac:dyDescent="0.15">
      <c r="A61" s="127"/>
      <c r="B61" s="130"/>
      <c r="C61" s="87" t="s">
        <v>17</v>
      </c>
      <c r="D61" s="83" t="s">
        <v>96</v>
      </c>
      <c r="E61" s="125"/>
      <c r="F61" s="142"/>
      <c r="G61" s="142"/>
      <c r="H61" s="126"/>
      <c r="I61" s="122"/>
      <c r="J61" s="105"/>
    </row>
    <row r="62" spans="1:10" ht="13.5" x14ac:dyDescent="0.15">
      <c r="A62" s="128">
        <v>18</v>
      </c>
      <c r="B62" s="130">
        <v>2</v>
      </c>
      <c r="C62" s="87" t="s">
        <v>12</v>
      </c>
      <c r="D62" s="82" t="s">
        <v>97</v>
      </c>
      <c r="E62" s="125" t="s">
        <v>11</v>
      </c>
      <c r="F62" s="133" t="s">
        <v>98</v>
      </c>
      <c r="G62" s="133"/>
      <c r="H62" s="126">
        <v>4675</v>
      </c>
      <c r="I62" s="122"/>
      <c r="J62" s="104">
        <f t="shared" ref="J62" si="17">H62*I62</f>
        <v>0</v>
      </c>
    </row>
    <row r="63" spans="1:10" thickBot="1" x14ac:dyDescent="0.2">
      <c r="A63" s="136"/>
      <c r="B63" s="138"/>
      <c r="C63" s="96" t="s">
        <v>16</v>
      </c>
      <c r="D63" s="94" t="s">
        <v>99</v>
      </c>
      <c r="E63" s="139"/>
      <c r="F63" s="140"/>
      <c r="G63" s="140"/>
      <c r="H63" s="141"/>
      <c r="I63" s="123"/>
      <c r="J63" s="106"/>
    </row>
    <row r="64" spans="1:10" thickTop="1" x14ac:dyDescent="0.15">
      <c r="A64" s="135">
        <v>19</v>
      </c>
      <c r="B64" s="129">
        <v>3</v>
      </c>
      <c r="C64" s="69" t="s">
        <v>13</v>
      </c>
      <c r="D64" s="95" t="s">
        <v>97</v>
      </c>
      <c r="E64" s="131" t="s">
        <v>11</v>
      </c>
      <c r="F64" s="132" t="s">
        <v>98</v>
      </c>
      <c r="G64" s="132"/>
      <c r="H64" s="134">
        <v>4675</v>
      </c>
      <c r="I64" s="124"/>
      <c r="J64" s="107">
        <f t="shared" ref="J64" si="18">H64*I64</f>
        <v>0</v>
      </c>
    </row>
    <row r="65" spans="1:10" ht="13.5" x14ac:dyDescent="0.15">
      <c r="A65" s="127"/>
      <c r="B65" s="130"/>
      <c r="C65" s="87"/>
      <c r="D65" s="83" t="s">
        <v>99</v>
      </c>
      <c r="E65" s="125"/>
      <c r="F65" s="133"/>
      <c r="G65" s="133"/>
      <c r="H65" s="126"/>
      <c r="I65" s="122"/>
      <c r="J65" s="105"/>
    </row>
    <row r="66" spans="1:10" ht="13.5" x14ac:dyDescent="0.15">
      <c r="A66" s="127">
        <v>20</v>
      </c>
      <c r="B66" s="130">
        <v>3</v>
      </c>
      <c r="C66" s="87" t="s">
        <v>12</v>
      </c>
      <c r="D66" s="82" t="s">
        <v>100</v>
      </c>
      <c r="E66" s="125" t="s">
        <v>11</v>
      </c>
      <c r="F66" s="133" t="s">
        <v>101</v>
      </c>
      <c r="G66" s="133"/>
      <c r="H66" s="126">
        <v>2860</v>
      </c>
      <c r="I66" s="122"/>
      <c r="J66" s="104">
        <f t="shared" ref="J66" si="19">H66*I66</f>
        <v>0</v>
      </c>
    </row>
    <row r="67" spans="1:10" ht="13.5" x14ac:dyDescent="0.15">
      <c r="A67" s="127"/>
      <c r="B67" s="130"/>
      <c r="C67" s="87" t="s">
        <v>16</v>
      </c>
      <c r="D67" s="83" t="s">
        <v>20</v>
      </c>
      <c r="E67" s="125"/>
      <c r="F67" s="133"/>
      <c r="G67" s="133"/>
      <c r="H67" s="126"/>
      <c r="I67" s="122"/>
      <c r="J67" s="105"/>
    </row>
    <row r="68" spans="1:10" ht="13.5" x14ac:dyDescent="0.15">
      <c r="A68" s="128">
        <v>21</v>
      </c>
      <c r="B68" s="130">
        <v>3</v>
      </c>
      <c r="C68" s="87" t="s">
        <v>12</v>
      </c>
      <c r="D68" s="82" t="s">
        <v>102</v>
      </c>
      <c r="E68" s="125" t="s">
        <v>89</v>
      </c>
      <c r="F68" s="133" t="s">
        <v>103</v>
      </c>
      <c r="G68" s="133"/>
      <c r="H68" s="126">
        <v>3080</v>
      </c>
      <c r="I68" s="122"/>
      <c r="J68" s="104">
        <f t="shared" ref="J68" si="20">H68*I68</f>
        <v>0</v>
      </c>
    </row>
    <row r="69" spans="1:10" ht="13.5" x14ac:dyDescent="0.15">
      <c r="A69" s="128"/>
      <c r="B69" s="130"/>
      <c r="C69" s="87" t="s">
        <v>18</v>
      </c>
      <c r="D69" s="83" t="s">
        <v>104</v>
      </c>
      <c r="E69" s="125"/>
      <c r="F69" s="133"/>
      <c r="G69" s="133"/>
      <c r="H69" s="126"/>
      <c r="I69" s="122"/>
      <c r="J69" s="105"/>
    </row>
    <row r="70" spans="1:10" ht="13.5" x14ac:dyDescent="0.15">
      <c r="A70" s="127">
        <v>22</v>
      </c>
      <c r="B70" s="130">
        <v>3</v>
      </c>
      <c r="C70" s="87" t="s">
        <v>12</v>
      </c>
      <c r="D70" s="82" t="s">
        <v>105</v>
      </c>
      <c r="E70" s="125" t="s">
        <v>11</v>
      </c>
      <c r="F70" s="133" t="s">
        <v>137</v>
      </c>
      <c r="G70" s="133"/>
      <c r="H70" s="126">
        <v>2860</v>
      </c>
      <c r="I70" s="122"/>
      <c r="J70" s="104">
        <f t="shared" ref="J70" si="21">H70*I70</f>
        <v>0</v>
      </c>
    </row>
    <row r="71" spans="1:10" ht="13.5" x14ac:dyDescent="0.15">
      <c r="A71" s="127"/>
      <c r="B71" s="130"/>
      <c r="C71" s="87" t="s">
        <v>16</v>
      </c>
      <c r="D71" s="83" t="s">
        <v>84</v>
      </c>
      <c r="E71" s="125"/>
      <c r="F71" s="133"/>
      <c r="G71" s="133"/>
      <c r="H71" s="126"/>
      <c r="I71" s="122"/>
      <c r="J71" s="105"/>
    </row>
    <row r="72" spans="1:10" ht="13.5" x14ac:dyDescent="0.15">
      <c r="A72" s="127">
        <v>23</v>
      </c>
      <c r="B72" s="130">
        <v>3</v>
      </c>
      <c r="C72" s="87" t="s">
        <v>13</v>
      </c>
      <c r="D72" s="82" t="s">
        <v>85</v>
      </c>
      <c r="E72" s="125" t="s">
        <v>11</v>
      </c>
      <c r="F72" s="133" t="s">
        <v>86</v>
      </c>
      <c r="G72" s="133"/>
      <c r="H72" s="126">
        <v>2750</v>
      </c>
      <c r="I72" s="122"/>
      <c r="J72" s="104">
        <f t="shared" ref="J72" si="22">H72*I72</f>
        <v>0</v>
      </c>
    </row>
    <row r="73" spans="1:10" ht="13.5" x14ac:dyDescent="0.15">
      <c r="A73" s="127"/>
      <c r="B73" s="130"/>
      <c r="C73" s="87"/>
      <c r="D73" s="83" t="s">
        <v>106</v>
      </c>
      <c r="E73" s="125"/>
      <c r="F73" s="133"/>
      <c r="G73" s="133"/>
      <c r="H73" s="126"/>
      <c r="I73" s="122"/>
      <c r="J73" s="105"/>
    </row>
    <row r="74" spans="1:10" ht="13.5" x14ac:dyDescent="0.15">
      <c r="A74" s="128">
        <v>24</v>
      </c>
      <c r="B74" s="130">
        <v>3</v>
      </c>
      <c r="C74" s="87" t="s">
        <v>12</v>
      </c>
      <c r="D74" s="82" t="s">
        <v>107</v>
      </c>
      <c r="E74" s="125" t="s">
        <v>11</v>
      </c>
      <c r="F74" s="133" t="s">
        <v>108</v>
      </c>
      <c r="G74" s="133"/>
      <c r="H74" s="126">
        <v>2970</v>
      </c>
      <c r="I74" s="122"/>
      <c r="J74" s="104">
        <f t="shared" ref="J74" si="23">H74*I74</f>
        <v>0</v>
      </c>
    </row>
    <row r="75" spans="1:10" ht="13.5" x14ac:dyDescent="0.15">
      <c r="A75" s="128"/>
      <c r="B75" s="130"/>
      <c r="C75" s="87" t="s">
        <v>18</v>
      </c>
      <c r="D75" s="83" t="s">
        <v>109</v>
      </c>
      <c r="E75" s="125"/>
      <c r="F75" s="133"/>
      <c r="G75" s="133"/>
      <c r="H75" s="126"/>
      <c r="I75" s="122"/>
      <c r="J75" s="105"/>
    </row>
    <row r="76" spans="1:10" ht="13.5" x14ac:dyDescent="0.15">
      <c r="A76" s="127">
        <v>25</v>
      </c>
      <c r="B76" s="130">
        <v>3</v>
      </c>
      <c r="C76" s="87" t="s">
        <v>12</v>
      </c>
      <c r="D76" s="92" t="s">
        <v>110</v>
      </c>
      <c r="E76" s="137" t="s">
        <v>11</v>
      </c>
      <c r="F76" s="133" t="s">
        <v>138</v>
      </c>
      <c r="G76" s="133"/>
      <c r="H76" s="126">
        <v>3960</v>
      </c>
      <c r="I76" s="122"/>
      <c r="J76" s="104">
        <f t="shared" ref="J76" si="24">H76*I76</f>
        <v>0</v>
      </c>
    </row>
    <row r="77" spans="1:10" ht="13.5" x14ac:dyDescent="0.15">
      <c r="A77" s="127"/>
      <c r="B77" s="130"/>
      <c r="C77" s="87" t="s">
        <v>16</v>
      </c>
      <c r="D77" s="83" t="s">
        <v>111</v>
      </c>
      <c r="E77" s="137"/>
      <c r="F77" s="133"/>
      <c r="G77" s="133"/>
      <c r="H77" s="126"/>
      <c r="I77" s="122"/>
      <c r="J77" s="105"/>
    </row>
    <row r="78" spans="1:10" ht="13.5" x14ac:dyDescent="0.15">
      <c r="A78" s="127">
        <v>26</v>
      </c>
      <c r="B78" s="130">
        <v>3</v>
      </c>
      <c r="C78" s="87" t="s">
        <v>17</v>
      </c>
      <c r="D78" s="82" t="s">
        <v>112</v>
      </c>
      <c r="E78" s="125" t="s">
        <v>11</v>
      </c>
      <c r="F78" s="133" t="s">
        <v>113</v>
      </c>
      <c r="G78" s="133"/>
      <c r="H78" s="126">
        <v>2750</v>
      </c>
      <c r="I78" s="122"/>
      <c r="J78" s="104">
        <f t="shared" ref="J78" si="25">H78*I78</f>
        <v>0</v>
      </c>
    </row>
    <row r="79" spans="1:10" ht="13.5" x14ac:dyDescent="0.15">
      <c r="A79" s="127"/>
      <c r="B79" s="130"/>
      <c r="C79" s="87"/>
      <c r="D79" s="83" t="s">
        <v>81</v>
      </c>
      <c r="E79" s="125"/>
      <c r="F79" s="133"/>
      <c r="G79" s="133"/>
      <c r="H79" s="126"/>
      <c r="I79" s="122"/>
      <c r="J79" s="105"/>
    </row>
    <row r="80" spans="1:10" ht="13.5" x14ac:dyDescent="0.15">
      <c r="A80" s="128">
        <v>27</v>
      </c>
      <c r="B80" s="130">
        <v>3</v>
      </c>
      <c r="C80" s="87"/>
      <c r="D80" s="82" t="s">
        <v>114</v>
      </c>
      <c r="E80" s="125" t="s">
        <v>11</v>
      </c>
      <c r="F80" s="133" t="s">
        <v>115</v>
      </c>
      <c r="G80" s="133"/>
      <c r="H80" s="126">
        <v>2984</v>
      </c>
      <c r="I80" s="122"/>
      <c r="J80" s="104">
        <f t="shared" ref="J80" si="26">H80*I80</f>
        <v>0</v>
      </c>
    </row>
    <row r="81" spans="1:11" thickBot="1" x14ac:dyDescent="0.2">
      <c r="A81" s="136"/>
      <c r="B81" s="138"/>
      <c r="C81" s="96"/>
      <c r="D81" s="94" t="s">
        <v>116</v>
      </c>
      <c r="E81" s="139"/>
      <c r="F81" s="140"/>
      <c r="G81" s="140"/>
      <c r="H81" s="141"/>
      <c r="I81" s="123"/>
      <c r="J81" s="106"/>
    </row>
    <row r="82" spans="1:11" thickTop="1" x14ac:dyDescent="0.15">
      <c r="A82" s="135">
        <v>28</v>
      </c>
      <c r="B82" s="129" t="s">
        <v>117</v>
      </c>
      <c r="C82" s="69"/>
      <c r="D82" s="95" t="s">
        <v>118</v>
      </c>
      <c r="E82" s="131" t="s">
        <v>11</v>
      </c>
      <c r="F82" s="132" t="s">
        <v>139</v>
      </c>
      <c r="G82" s="132"/>
      <c r="H82" s="134">
        <v>4290</v>
      </c>
      <c r="I82" s="124"/>
      <c r="J82" s="107">
        <f t="shared" ref="J82" si="27">H82*I82</f>
        <v>0</v>
      </c>
    </row>
    <row r="83" spans="1:11" ht="13.5" x14ac:dyDescent="0.15">
      <c r="A83" s="127"/>
      <c r="B83" s="130"/>
      <c r="C83" s="87"/>
      <c r="D83" s="83" t="s">
        <v>119</v>
      </c>
      <c r="E83" s="125"/>
      <c r="F83" s="133"/>
      <c r="G83" s="133"/>
      <c r="H83" s="126"/>
      <c r="I83" s="122"/>
      <c r="J83" s="105"/>
    </row>
    <row r="84" spans="1:11" ht="15" customHeight="1" x14ac:dyDescent="0.15">
      <c r="A84" s="70"/>
      <c r="B84" s="71"/>
      <c r="C84" s="72"/>
      <c r="D84" s="73"/>
      <c r="E84" s="74"/>
      <c r="F84" s="75"/>
      <c r="G84" s="76"/>
      <c r="H84" s="37"/>
      <c r="I84" s="77"/>
      <c r="J84" s="78"/>
    </row>
    <row r="85" spans="1:11" ht="15" thickBot="1" x14ac:dyDescent="0.2">
      <c r="A85" s="31"/>
      <c r="B85" s="11"/>
      <c r="C85" s="32"/>
      <c r="D85" s="33"/>
      <c r="E85" s="34"/>
      <c r="F85" s="35"/>
      <c r="G85" s="36"/>
      <c r="H85" s="37"/>
      <c r="I85" s="11"/>
      <c r="J85" s="38"/>
    </row>
    <row r="86" spans="1:11" ht="24" customHeight="1" thickBot="1" x14ac:dyDescent="0.2">
      <c r="A86" s="31"/>
      <c r="B86" s="11"/>
      <c r="C86" s="32"/>
      <c r="D86" s="33"/>
      <c r="E86" s="34"/>
      <c r="F86" s="35"/>
      <c r="G86" s="8" t="s">
        <v>21</v>
      </c>
      <c r="H86" s="39"/>
      <c r="I86" s="6"/>
      <c r="J86" s="5">
        <f>SUM(J28:J85)</f>
        <v>0</v>
      </c>
    </row>
    <row r="87" spans="1:11" ht="15" customHeight="1" x14ac:dyDescent="0.15">
      <c r="A87" s="13" t="s">
        <v>23</v>
      </c>
      <c r="B87"/>
      <c r="C87" s="11"/>
      <c r="D87" s="11"/>
      <c r="E87"/>
      <c r="F87" s="40"/>
      <c r="G87"/>
      <c r="K87"/>
    </row>
    <row r="88" spans="1:11" ht="15.75" customHeight="1" x14ac:dyDescent="0.15">
      <c r="A88" s="14" t="s">
        <v>1</v>
      </c>
      <c r="B88" s="11"/>
      <c r="C88" s="11"/>
      <c r="D88"/>
      <c r="E88" s="11"/>
      <c r="F88"/>
      <c r="G88" s="26"/>
    </row>
    <row r="89" spans="1:11" x14ac:dyDescent="0.15">
      <c r="A89" s="14" t="s">
        <v>120</v>
      </c>
    </row>
    <row r="90" spans="1:11" x14ac:dyDescent="0.15">
      <c r="A90"/>
      <c r="J90" s="42"/>
    </row>
    <row r="95" spans="1:11" ht="20.100000000000001" customHeight="1" x14ac:dyDescent="0.15">
      <c r="D95" s="43"/>
      <c r="E95" s="44"/>
      <c r="F95" s="35"/>
      <c r="G95" s="45"/>
      <c r="H95" s="2"/>
      <c r="I95" s="7"/>
    </row>
    <row r="105" spans="4:9" ht="20.100000000000001" customHeight="1" x14ac:dyDescent="0.15">
      <c r="D105" s="43"/>
      <c r="E105" s="44"/>
      <c r="F105" s="35"/>
      <c r="G105" s="45"/>
      <c r="H105" s="2"/>
      <c r="I105" s="7"/>
    </row>
  </sheetData>
  <mergeCells count="209">
    <mergeCell ref="A1:J1"/>
    <mergeCell ref="B10:F10"/>
    <mergeCell ref="B12:F12"/>
    <mergeCell ref="D11:F11"/>
    <mergeCell ref="C9:D9"/>
    <mergeCell ref="A30:A31"/>
    <mergeCell ref="E30:E31"/>
    <mergeCell ref="H30:H31"/>
    <mergeCell ref="I30:I31"/>
    <mergeCell ref="J30:J31"/>
    <mergeCell ref="A28:A29"/>
    <mergeCell ref="E28:E29"/>
    <mergeCell ref="H28:H29"/>
    <mergeCell ref="I28:I29"/>
    <mergeCell ref="J28:J29"/>
    <mergeCell ref="B28:B29"/>
    <mergeCell ref="C28:C29"/>
    <mergeCell ref="F28:G29"/>
    <mergeCell ref="B30:B31"/>
    <mergeCell ref="C30:C31"/>
    <mergeCell ref="F30:G31"/>
    <mergeCell ref="A34:A35"/>
    <mergeCell ref="H34:H35"/>
    <mergeCell ref="I34:I35"/>
    <mergeCell ref="J34:J35"/>
    <mergeCell ref="A32:A33"/>
    <mergeCell ref="E32:E33"/>
    <mergeCell ref="F32:G32"/>
    <mergeCell ref="H32:H33"/>
    <mergeCell ref="I32:I33"/>
    <mergeCell ref="J32:J33"/>
    <mergeCell ref="B32:B33"/>
    <mergeCell ref="C32:C33"/>
    <mergeCell ref="B34:B35"/>
    <mergeCell ref="C34:C35"/>
    <mergeCell ref="A36:A37"/>
    <mergeCell ref="E36:E37"/>
    <mergeCell ref="H36:H37"/>
    <mergeCell ref="I36:I37"/>
    <mergeCell ref="J36:J37"/>
    <mergeCell ref="A38:A39"/>
    <mergeCell ref="H38:H39"/>
    <mergeCell ref="I38:I39"/>
    <mergeCell ref="J38:J39"/>
    <mergeCell ref="B36:B37"/>
    <mergeCell ref="C36:C37"/>
    <mergeCell ref="B38:B39"/>
    <mergeCell ref="E38:E39"/>
    <mergeCell ref="F38:G39"/>
    <mergeCell ref="C38:C39"/>
    <mergeCell ref="A40:A41"/>
    <mergeCell ref="H40:H41"/>
    <mergeCell ref="I40:I41"/>
    <mergeCell ref="J40:J41"/>
    <mergeCell ref="E42:E43"/>
    <mergeCell ref="H42:H43"/>
    <mergeCell ref="I42:I43"/>
    <mergeCell ref="J42:J43"/>
    <mergeCell ref="B40:B41"/>
    <mergeCell ref="E40:E41"/>
    <mergeCell ref="F40:G41"/>
    <mergeCell ref="B42:B43"/>
    <mergeCell ref="C40:C41"/>
    <mergeCell ref="C42:C43"/>
    <mergeCell ref="E46:E47"/>
    <mergeCell ref="H46:H47"/>
    <mergeCell ref="I46:I47"/>
    <mergeCell ref="J46:J47"/>
    <mergeCell ref="B46:B47"/>
    <mergeCell ref="F46:G47"/>
    <mergeCell ref="B48:B49"/>
    <mergeCell ref="F48:G49"/>
    <mergeCell ref="A44:A45"/>
    <mergeCell ref="E44:E45"/>
    <mergeCell ref="H44:H45"/>
    <mergeCell ref="I44:I45"/>
    <mergeCell ref="J44:J45"/>
    <mergeCell ref="B44:B45"/>
    <mergeCell ref="F44:G45"/>
    <mergeCell ref="E50:E51"/>
    <mergeCell ref="H50:H51"/>
    <mergeCell ref="I50:I51"/>
    <mergeCell ref="J50:J51"/>
    <mergeCell ref="B50:B51"/>
    <mergeCell ref="F50:G51"/>
    <mergeCell ref="B52:B53"/>
    <mergeCell ref="B54:B55"/>
    <mergeCell ref="A48:A49"/>
    <mergeCell ref="E48:E49"/>
    <mergeCell ref="H48:H49"/>
    <mergeCell ref="I48:I49"/>
    <mergeCell ref="J48:J49"/>
    <mergeCell ref="H52:H53"/>
    <mergeCell ref="I52:I53"/>
    <mergeCell ref="J52:J53"/>
    <mergeCell ref="E52:E53"/>
    <mergeCell ref="F54:G55"/>
    <mergeCell ref="A54:A55"/>
    <mergeCell ref="H54:H55"/>
    <mergeCell ref="I54:I55"/>
    <mergeCell ref="J54:J55"/>
    <mergeCell ref="I60:I61"/>
    <mergeCell ref="J60:J61"/>
    <mergeCell ref="A62:A63"/>
    <mergeCell ref="E62:E63"/>
    <mergeCell ref="H62:H63"/>
    <mergeCell ref="I62:I63"/>
    <mergeCell ref="J62:J63"/>
    <mergeCell ref="E56:E57"/>
    <mergeCell ref="H56:H57"/>
    <mergeCell ref="I56:I57"/>
    <mergeCell ref="J56:J57"/>
    <mergeCell ref="E58:E59"/>
    <mergeCell ref="H58:H59"/>
    <mergeCell ref="I58:I59"/>
    <mergeCell ref="J58:J59"/>
    <mergeCell ref="B56:B57"/>
    <mergeCell ref="F56:G57"/>
    <mergeCell ref="B58:B59"/>
    <mergeCell ref="F58:G59"/>
    <mergeCell ref="B60:B61"/>
    <mergeCell ref="F60:G61"/>
    <mergeCell ref="B62:B63"/>
    <mergeCell ref="F62:G63"/>
    <mergeCell ref="E60:E61"/>
    <mergeCell ref="I70:I71"/>
    <mergeCell ref="J70:J71"/>
    <mergeCell ref="B68:B69"/>
    <mergeCell ref="F68:G69"/>
    <mergeCell ref="B70:B71"/>
    <mergeCell ref="F70:G71"/>
    <mergeCell ref="A64:A65"/>
    <mergeCell ref="E64:E65"/>
    <mergeCell ref="H64:H65"/>
    <mergeCell ref="I64:I65"/>
    <mergeCell ref="J64:J65"/>
    <mergeCell ref="A66:A67"/>
    <mergeCell ref="E66:E67"/>
    <mergeCell ref="H66:H67"/>
    <mergeCell ref="I66:I67"/>
    <mergeCell ref="J66:J67"/>
    <mergeCell ref="B66:B67"/>
    <mergeCell ref="F66:G67"/>
    <mergeCell ref="B64:B65"/>
    <mergeCell ref="F64:G65"/>
    <mergeCell ref="B72:B73"/>
    <mergeCell ref="E72:E73"/>
    <mergeCell ref="F72:G73"/>
    <mergeCell ref="H72:H73"/>
    <mergeCell ref="B74:B75"/>
    <mergeCell ref="E74:E75"/>
    <mergeCell ref="F74:G75"/>
    <mergeCell ref="H74:H75"/>
    <mergeCell ref="H60:H61"/>
    <mergeCell ref="B82:B83"/>
    <mergeCell ref="E82:E83"/>
    <mergeCell ref="F82:G83"/>
    <mergeCell ref="H82:H83"/>
    <mergeCell ref="A82:A83"/>
    <mergeCell ref="A80:A81"/>
    <mergeCell ref="A78:A79"/>
    <mergeCell ref="A76:A77"/>
    <mergeCell ref="A74:A75"/>
    <mergeCell ref="B76:B77"/>
    <mergeCell ref="E76:E77"/>
    <mergeCell ref="F76:G77"/>
    <mergeCell ref="H76:H77"/>
    <mergeCell ref="B78:B79"/>
    <mergeCell ref="E78:E79"/>
    <mergeCell ref="F78:G79"/>
    <mergeCell ref="H78:H79"/>
    <mergeCell ref="B80:B81"/>
    <mergeCell ref="E80:E81"/>
    <mergeCell ref="F80:G81"/>
    <mergeCell ref="H80:H81"/>
    <mergeCell ref="A72:A73"/>
    <mergeCell ref="A42:A43"/>
    <mergeCell ref="A58:A59"/>
    <mergeCell ref="A56:A57"/>
    <mergeCell ref="A52:A53"/>
    <mergeCell ref="A68:A69"/>
    <mergeCell ref="A70:A71"/>
    <mergeCell ref="A60:A61"/>
    <mergeCell ref="A50:A51"/>
    <mergeCell ref="A46:A47"/>
    <mergeCell ref="J72:J73"/>
    <mergeCell ref="J74:J75"/>
    <mergeCell ref="J76:J77"/>
    <mergeCell ref="J78:J79"/>
    <mergeCell ref="J80:J81"/>
    <mergeCell ref="J82:J83"/>
    <mergeCell ref="F33:G33"/>
    <mergeCell ref="E34:E35"/>
    <mergeCell ref="F34:G35"/>
    <mergeCell ref="F36:G37"/>
    <mergeCell ref="F42:G43"/>
    <mergeCell ref="F52:G53"/>
    <mergeCell ref="I78:I79"/>
    <mergeCell ref="I80:I81"/>
    <mergeCell ref="I82:I83"/>
    <mergeCell ref="I72:I73"/>
    <mergeCell ref="I74:I75"/>
    <mergeCell ref="I76:I77"/>
    <mergeCell ref="E68:E69"/>
    <mergeCell ref="H68:H69"/>
    <mergeCell ref="I68:I69"/>
    <mergeCell ref="J68:J69"/>
    <mergeCell ref="E70:E71"/>
    <mergeCell ref="H70:H71"/>
  </mergeCells>
  <phoneticPr fontId="20"/>
  <printOptions horizontalCentered="1" verticalCentered="1"/>
  <pageMargins left="0.51181102362204722" right="0.70866141732283472" top="0.74803149606299213" bottom="0.74803149606299213"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1578A-05AC-4AA5-B1BC-606F1BB9F77B}">
  <dimension ref="A2:C18"/>
  <sheetViews>
    <sheetView tabSelected="1" workbookViewId="0"/>
  </sheetViews>
  <sheetFormatPr defaultRowHeight="13.5" x14ac:dyDescent="0.15"/>
  <sheetData>
    <row r="2" spans="1:3" x14ac:dyDescent="0.15">
      <c r="A2" t="s">
        <v>122</v>
      </c>
    </row>
    <row r="4" spans="1:3" x14ac:dyDescent="0.15">
      <c r="A4" s="90"/>
      <c r="B4" s="102" t="s">
        <v>124</v>
      </c>
      <c r="C4" s="103" t="s">
        <v>136</v>
      </c>
    </row>
    <row r="5" spans="1:3" ht="14.25" thickBot="1" x14ac:dyDescent="0.2">
      <c r="A5" s="100" t="s">
        <v>125</v>
      </c>
      <c r="B5" s="100">
        <v>100</v>
      </c>
      <c r="C5" s="100">
        <v>120</v>
      </c>
    </row>
    <row r="6" spans="1:3" x14ac:dyDescent="0.15">
      <c r="A6" s="98" t="s">
        <v>123</v>
      </c>
      <c r="B6" s="99">
        <f>1390+190</f>
        <v>1580</v>
      </c>
      <c r="C6" s="99">
        <f>1610+230</f>
        <v>1840</v>
      </c>
    </row>
    <row r="7" spans="1:3" x14ac:dyDescent="0.15">
      <c r="A7" s="90" t="s">
        <v>126</v>
      </c>
      <c r="B7" s="97">
        <f>1610+190</f>
        <v>1800</v>
      </c>
      <c r="C7" s="97">
        <f>1830+230</f>
        <v>2060</v>
      </c>
    </row>
    <row r="8" spans="1:3" x14ac:dyDescent="0.15">
      <c r="A8" s="90" t="s">
        <v>127</v>
      </c>
      <c r="B8" s="97">
        <f>1720+190</f>
        <v>1910</v>
      </c>
      <c r="C8" s="97">
        <f>1940+230</f>
        <v>2170</v>
      </c>
    </row>
    <row r="9" spans="1:3" x14ac:dyDescent="0.15">
      <c r="A9" s="90" t="s">
        <v>128</v>
      </c>
      <c r="B9" s="97">
        <f>1830+190</f>
        <v>2020</v>
      </c>
      <c r="C9" s="97">
        <f>2050+230</f>
        <v>2280</v>
      </c>
    </row>
    <row r="10" spans="1:3" x14ac:dyDescent="0.15">
      <c r="A10" s="90" t="s">
        <v>129</v>
      </c>
      <c r="B10" s="97">
        <f>1830+190</f>
        <v>2020</v>
      </c>
      <c r="C10" s="97">
        <f>2050+230</f>
        <v>2280</v>
      </c>
    </row>
    <row r="11" spans="1:3" x14ac:dyDescent="0.15">
      <c r="A11" s="90" t="s">
        <v>130</v>
      </c>
      <c r="B11" s="97">
        <f>1940+190</f>
        <v>2130</v>
      </c>
      <c r="C11" s="97">
        <f>2160+230</f>
        <v>2390</v>
      </c>
    </row>
    <row r="12" spans="1:3" x14ac:dyDescent="0.15">
      <c r="A12" s="90" t="s">
        <v>131</v>
      </c>
      <c r="B12" s="97">
        <f>1940+190</f>
        <v>2130</v>
      </c>
      <c r="C12" s="97">
        <f>2160+230</f>
        <v>2390</v>
      </c>
    </row>
    <row r="13" spans="1:3" x14ac:dyDescent="0.15">
      <c r="A13" s="90" t="s">
        <v>132</v>
      </c>
      <c r="B13" s="97">
        <f>2160+190</f>
        <v>2350</v>
      </c>
      <c r="C13" s="97">
        <f>2620+230</f>
        <v>2850</v>
      </c>
    </row>
    <row r="14" spans="1:3" x14ac:dyDescent="0.15">
      <c r="A14" s="90" t="s">
        <v>133</v>
      </c>
      <c r="B14" s="97">
        <f>2270+190</f>
        <v>2460</v>
      </c>
      <c r="C14" s="97">
        <f>2490+230</f>
        <v>2720</v>
      </c>
    </row>
    <row r="15" spans="1:3" x14ac:dyDescent="0.15">
      <c r="A15" s="90" t="s">
        <v>134</v>
      </c>
      <c r="B15" s="97">
        <f>2490+190</f>
        <v>2680</v>
      </c>
      <c r="C15" s="97">
        <f>2710+230</f>
        <v>2940</v>
      </c>
    </row>
    <row r="16" spans="1:3" x14ac:dyDescent="0.15">
      <c r="A16" s="90" t="s">
        <v>135</v>
      </c>
      <c r="B16" s="97">
        <f>3150+190</f>
        <v>3340</v>
      </c>
      <c r="C16" s="97">
        <f>3700+230</f>
        <v>3930</v>
      </c>
    </row>
    <row r="17" spans="1:1" x14ac:dyDescent="0.15">
      <c r="A17" s="101" t="s">
        <v>140</v>
      </c>
    </row>
    <row r="18" spans="1:1" x14ac:dyDescent="0.15">
      <c r="A18" s="101" t="s">
        <v>141</v>
      </c>
    </row>
  </sheetData>
  <phoneticPr fontId="20"/>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教科書　郵送申込書2021　秋</vt:lpstr>
      <vt:lpstr>配送料</vt:lpstr>
      <vt:lpstr>'教科書　郵送申込書2021　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funcoop</dc:creator>
  <cp:lastModifiedBy>funcoop_office</cp:lastModifiedBy>
  <cp:lastPrinted>2021-09-15T07:36:45Z</cp:lastPrinted>
  <dcterms:created xsi:type="dcterms:W3CDTF">2014-03-26T00:57:27Z</dcterms:created>
  <dcterms:modified xsi:type="dcterms:W3CDTF">2021-09-15T07:36:46Z</dcterms:modified>
</cp:coreProperties>
</file>