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2E18D6D4-E8F8-4064-9233-FA3349679A0E}" xr6:coauthVersionLast="47" xr6:coauthVersionMax="47" xr10:uidLastSave="{00000000-0000-0000-0000-000000000000}"/>
  <bookViews>
    <workbookView xWindow="40920" yWindow="-120" windowWidth="29040" windowHeight="15840" firstSheet="2" activeTab="2" xr2:uid="{9983C110-93CF-504C-9689-994AB68E4182}"/>
  </bookViews>
  <sheets>
    <sheet name="M" sheetId="9" state="hidden" r:id="rId1"/>
    <sheet name="D" sheetId="2" state="hidden" r:id="rId2"/>
    <sheet name="注文書" sheetId="1" r:id="rId3"/>
    <sheet name="カテゴリ選択リスト" sheetId="5" r:id="rId4"/>
  </sheets>
  <definedNames>
    <definedName name="_4本組用" localSheetId="1">D!$C$2:$X$1396</definedName>
    <definedName name="_4本組用_2" localSheetId="1">D!$C$2:$X$1395</definedName>
    <definedName name="_xlnm._FilterDatabase" localSheetId="1" hidden="1">D!$A$1:$Y$1396</definedName>
    <definedName name="先頭" localSheetId="1">D!$C$1:$X$1</definedName>
    <definedName name="先頭_1" localSheetId="1">D!$C$1:$X$1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2" l="1"/>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35" i="2"/>
  <c r="B34" i="2"/>
  <c r="B33" i="2"/>
  <c r="B32" i="2"/>
  <c r="B31" i="2"/>
  <c r="B30" i="2"/>
  <c r="B29" i="2"/>
  <c r="B28" i="2"/>
  <c r="B27" i="2"/>
  <c r="B26" i="2"/>
  <c r="B25" i="2"/>
  <c r="B24" i="2"/>
  <c r="B23" i="2"/>
  <c r="B22" i="2"/>
  <c r="B21" i="2"/>
  <c r="B20" i="2"/>
  <c r="B19" i="2"/>
  <c r="B18" i="2"/>
  <c r="B17" i="2"/>
  <c r="B16" i="2"/>
  <c r="B11" i="2"/>
  <c r="B10" i="2"/>
  <c r="B9" i="2"/>
  <c r="B8" i="2"/>
  <c r="B7" i="2"/>
  <c r="B6" i="2"/>
  <c r="B12" i="2"/>
  <c r="B13" i="2"/>
  <c r="B14" i="2"/>
  <c r="B15" i="2"/>
  <c r="B3" i="2"/>
  <c r="B4" i="2"/>
  <c r="B5" i="2"/>
  <c r="B2" i="2"/>
  <c r="A4" i="5"/>
  <c r="A5" i="5" s="1"/>
  <c r="C5" i="5" l="1"/>
  <c r="B5" i="5" s="1"/>
  <c r="A6" i="5"/>
  <c r="C4" i="5"/>
  <c r="B4" i="5" s="1"/>
  <c r="C3" i="5"/>
  <c r="B3" i="5" s="1"/>
  <c r="D3" i="5" l="1"/>
  <c r="G3" i="5"/>
  <c r="F3" i="5"/>
  <c r="E3" i="5"/>
  <c r="D4" i="5"/>
  <c r="E4" i="5"/>
  <c r="F4" i="5"/>
  <c r="G4" i="5"/>
  <c r="D5" i="5"/>
  <c r="E5" i="5"/>
  <c r="F5" i="5"/>
  <c r="G5" i="5"/>
  <c r="C6" i="5"/>
  <c r="B6" i="5" s="1"/>
  <c r="A7" i="5"/>
  <c r="D6" i="5" l="1"/>
  <c r="G6" i="5"/>
  <c r="F6" i="5"/>
  <c r="E6" i="5"/>
  <c r="C7" i="5"/>
  <c r="B7" i="5" s="1"/>
  <c r="A8" i="5"/>
  <c r="D7" i="5" l="1"/>
  <c r="E7" i="5"/>
  <c r="F7" i="5"/>
  <c r="G7" i="5"/>
  <c r="A9" i="5"/>
  <c r="C8" i="5"/>
  <c r="B8" i="5" s="1"/>
  <c r="D8" i="5" l="1"/>
  <c r="E8" i="5"/>
  <c r="G8" i="5"/>
  <c r="F8" i="5"/>
  <c r="C9" i="5"/>
  <c r="B9" i="5" s="1"/>
  <c r="A10" i="5"/>
  <c r="E25" i="1"/>
  <c r="G15" i="1"/>
  <c r="H15" i="1" s="1"/>
  <c r="C16" i="1"/>
  <c r="C17" i="1"/>
  <c r="C18" i="1"/>
  <c r="C19" i="1"/>
  <c r="C20" i="1"/>
  <c r="C21" i="1"/>
  <c r="C22" i="1"/>
  <c r="C23" i="1"/>
  <c r="C24" i="1"/>
  <c r="C15" i="1"/>
  <c r="G16" i="1"/>
  <c r="H16" i="1" s="1"/>
  <c r="G17" i="1"/>
  <c r="H17" i="1" s="1"/>
  <c r="G18" i="1"/>
  <c r="H18" i="1" s="1"/>
  <c r="G19" i="1"/>
  <c r="H19" i="1" s="1"/>
  <c r="G20" i="1"/>
  <c r="H20" i="1" s="1"/>
  <c r="G21" i="1"/>
  <c r="H21" i="1" s="1"/>
  <c r="G22" i="1"/>
  <c r="H22" i="1" s="1"/>
  <c r="G23" i="1"/>
  <c r="H23" i="1" s="1"/>
  <c r="G24" i="1"/>
  <c r="H24" i="1" s="1"/>
  <c r="D16" i="1"/>
  <c r="D17" i="1"/>
  <c r="D18" i="1"/>
  <c r="D19" i="1"/>
  <c r="D20" i="1"/>
  <c r="D21" i="1"/>
  <c r="D22" i="1"/>
  <c r="D23" i="1"/>
  <c r="D24" i="1"/>
  <c r="D15" i="1"/>
  <c r="B16" i="1"/>
  <c r="B17" i="1"/>
  <c r="B18" i="1"/>
  <c r="B19" i="1"/>
  <c r="B20" i="1"/>
  <c r="B21" i="1"/>
  <c r="B22" i="1"/>
  <c r="B23" i="1"/>
  <c r="B24" i="1"/>
  <c r="B15" i="1"/>
  <c r="H3" i="1"/>
  <c r="H2" i="1" s="1"/>
  <c r="H25" i="1" l="1"/>
  <c r="D9" i="5"/>
  <c r="F9" i="5"/>
  <c r="G9" i="5"/>
  <c r="E9" i="5"/>
  <c r="C10" i="5"/>
  <c r="B10" i="5" s="1"/>
  <c r="A11" i="5"/>
  <c r="D10" i="5" l="1"/>
  <c r="E10" i="5"/>
  <c r="F10" i="5"/>
  <c r="G10" i="5"/>
  <c r="C11" i="5"/>
  <c r="B11" i="5" s="1"/>
  <c r="A12" i="5"/>
  <c r="D11" i="5" l="1"/>
  <c r="F11" i="5"/>
  <c r="E11" i="5"/>
  <c r="G11" i="5"/>
  <c r="A13" i="5"/>
  <c r="C13" i="5" s="1"/>
  <c r="B13" i="5" s="1"/>
  <c r="C12" i="5"/>
  <c r="B12" i="5" s="1"/>
  <c r="D12" i="5" l="1"/>
  <c r="E12" i="5"/>
  <c r="F12" i="5"/>
  <c r="G12" i="5"/>
  <c r="D13" i="5"/>
  <c r="E13" i="5"/>
  <c r="F13" i="5"/>
  <c r="G13" i="5"/>
  <c r="A14" i="5"/>
  <c r="A15" i="5" l="1"/>
  <c r="C14" i="5"/>
  <c r="B14" i="5" s="1"/>
  <c r="D14" i="5" l="1"/>
  <c r="G14" i="5"/>
  <c r="E14" i="5"/>
  <c r="F14" i="5"/>
  <c r="A16" i="5"/>
  <c r="C15" i="5"/>
  <c r="B15" i="5" s="1"/>
  <c r="D15" i="5" l="1"/>
  <c r="E15" i="5"/>
  <c r="F15" i="5"/>
  <c r="G15" i="5"/>
  <c r="A17" i="5"/>
  <c r="C16" i="5"/>
  <c r="B16" i="5" s="1"/>
  <c r="D16" i="5" l="1"/>
  <c r="G16" i="5"/>
  <c r="E16" i="5"/>
  <c r="F16" i="5"/>
  <c r="A18" i="5"/>
  <c r="C17" i="5"/>
  <c r="B17" i="5" s="1"/>
  <c r="D17" i="5" l="1"/>
  <c r="F17" i="5"/>
  <c r="G17" i="5"/>
  <c r="E17" i="5"/>
  <c r="C18" i="5"/>
  <c r="B18" i="5" s="1"/>
  <c r="A19" i="5"/>
  <c r="D18" i="5" l="1"/>
  <c r="E18" i="5"/>
  <c r="F18" i="5"/>
  <c r="G18" i="5"/>
  <c r="C19" i="5"/>
  <c r="B19" i="5" s="1"/>
  <c r="A20" i="5"/>
  <c r="D19" i="5" l="1"/>
  <c r="F19" i="5"/>
  <c r="G19" i="5"/>
  <c r="E19" i="5"/>
  <c r="A21" i="5"/>
  <c r="C20" i="5"/>
  <c r="B20" i="5" s="1"/>
  <c r="D20" i="5" l="1"/>
  <c r="E20" i="5"/>
  <c r="F20" i="5"/>
  <c r="G20" i="5"/>
  <c r="A22" i="5"/>
  <c r="C21" i="5"/>
  <c r="B21" i="5" s="1"/>
  <c r="D21" i="5" l="1"/>
  <c r="E21" i="5"/>
  <c r="F21" i="5"/>
  <c r="G21" i="5"/>
  <c r="A23" i="5"/>
  <c r="C22" i="5"/>
  <c r="B22" i="5" s="1"/>
  <c r="D22" i="5" l="1"/>
  <c r="G22" i="5"/>
  <c r="E22" i="5"/>
  <c r="F22" i="5"/>
  <c r="C23" i="5"/>
  <c r="B23" i="5" s="1"/>
  <c r="A24" i="5"/>
  <c r="D23" i="5" l="1"/>
  <c r="E23" i="5"/>
  <c r="F23" i="5"/>
  <c r="G23" i="5"/>
  <c r="C24" i="5"/>
  <c r="B24" i="5" s="1"/>
  <c r="A25" i="5"/>
  <c r="D24" i="5" l="1"/>
  <c r="E24" i="5"/>
  <c r="F24" i="5"/>
  <c r="G24" i="5"/>
  <c r="A26" i="5"/>
  <c r="C25" i="5"/>
  <c r="B25" i="5" s="1"/>
  <c r="D25" i="5" l="1"/>
  <c r="F25" i="5"/>
  <c r="E25" i="5"/>
  <c r="G25" i="5"/>
  <c r="A27" i="5"/>
  <c r="C26" i="5"/>
  <c r="B26" i="5" s="1"/>
  <c r="D26" i="5" l="1"/>
  <c r="E26" i="5"/>
  <c r="F26" i="5"/>
  <c r="G26" i="5"/>
  <c r="C27" i="5"/>
  <c r="B27" i="5" s="1"/>
  <c r="A28" i="5"/>
  <c r="D27" i="5" l="1"/>
  <c r="F27" i="5"/>
  <c r="E27" i="5"/>
  <c r="G27" i="5"/>
  <c r="C28" i="5"/>
  <c r="B28" i="5" s="1"/>
  <c r="A29" i="5"/>
  <c r="D28" i="5" l="1"/>
  <c r="E28" i="5"/>
  <c r="F28" i="5"/>
  <c r="G28" i="5"/>
  <c r="C29" i="5"/>
  <c r="B29" i="5" s="1"/>
  <c r="A30" i="5"/>
  <c r="D29" i="5" l="1"/>
  <c r="E29" i="5"/>
  <c r="F29" i="5"/>
  <c r="G29" i="5"/>
  <c r="C30" i="5"/>
  <c r="B30" i="5" s="1"/>
  <c r="A31" i="5"/>
  <c r="D30" i="5" l="1"/>
  <c r="G30" i="5"/>
  <c r="F30" i="5"/>
  <c r="E30" i="5"/>
  <c r="C31" i="5"/>
  <c r="B31" i="5" s="1"/>
  <c r="A32" i="5"/>
  <c r="D31" i="5" l="1"/>
  <c r="E31" i="5"/>
  <c r="F31" i="5"/>
  <c r="G31" i="5"/>
  <c r="C32" i="5"/>
  <c r="B32" i="5" s="1"/>
  <c r="A33" i="5"/>
  <c r="D32" i="5" l="1"/>
  <c r="G32" i="5"/>
  <c r="E32" i="5"/>
  <c r="F32" i="5"/>
  <c r="C33" i="5"/>
  <c r="B33" i="5" s="1"/>
  <c r="A34" i="5"/>
  <c r="D33" i="5" l="1"/>
  <c r="F33" i="5"/>
  <c r="G33" i="5"/>
  <c r="E33" i="5"/>
  <c r="A35" i="5"/>
  <c r="C34" i="5"/>
  <c r="B34" i="5" s="1"/>
  <c r="D34" i="5" l="1"/>
  <c r="E34" i="5"/>
  <c r="F34" i="5"/>
  <c r="G34" i="5"/>
  <c r="A36" i="5"/>
  <c r="C35" i="5"/>
  <c r="B35" i="5" s="1"/>
  <c r="D35" i="5" l="1"/>
  <c r="F35" i="5"/>
  <c r="E35" i="5"/>
  <c r="G35" i="5"/>
  <c r="A37" i="5"/>
  <c r="C36" i="5"/>
  <c r="B36" i="5" s="1"/>
  <c r="D36" i="5" l="1"/>
  <c r="E36" i="5"/>
  <c r="F36" i="5"/>
  <c r="G36" i="5"/>
  <c r="A38" i="5"/>
  <c r="C37" i="5"/>
  <c r="B37" i="5" s="1"/>
  <c r="D37" i="5" l="1"/>
  <c r="E37" i="5"/>
  <c r="F37" i="5"/>
  <c r="G37" i="5"/>
  <c r="A39" i="5"/>
  <c r="C38" i="5"/>
  <c r="B38" i="5" s="1"/>
  <c r="D38" i="5" l="1"/>
  <c r="G38" i="5"/>
  <c r="E38" i="5"/>
  <c r="F38" i="5"/>
  <c r="A40" i="5"/>
  <c r="C39" i="5"/>
  <c r="B39" i="5" s="1"/>
  <c r="D39" i="5" l="1"/>
  <c r="E39" i="5"/>
  <c r="F39" i="5"/>
  <c r="G39" i="5"/>
  <c r="A41" i="5"/>
  <c r="C40" i="5"/>
  <c r="B40" i="5" s="1"/>
  <c r="D40" i="5" l="1"/>
  <c r="E40" i="5"/>
  <c r="G40" i="5"/>
  <c r="F40" i="5"/>
  <c r="A42" i="5"/>
  <c r="C41" i="5"/>
  <c r="B41" i="5" s="1"/>
  <c r="D41" i="5" l="1"/>
  <c r="F41" i="5"/>
  <c r="E41" i="5"/>
  <c r="G41" i="5"/>
  <c r="A43" i="5"/>
  <c r="C42" i="5"/>
  <c r="B42" i="5" s="1"/>
  <c r="D42" i="5" l="1"/>
  <c r="E42" i="5"/>
  <c r="F42" i="5"/>
  <c r="G42" i="5"/>
  <c r="A44" i="5"/>
  <c r="C43" i="5"/>
  <c r="B43" i="5" s="1"/>
  <c r="D43" i="5" l="1"/>
  <c r="G43" i="5"/>
  <c r="E43" i="5"/>
  <c r="F43" i="5"/>
  <c r="A45" i="5"/>
  <c r="C44" i="5"/>
  <c r="B44" i="5" s="1"/>
  <c r="D44" i="5" l="1"/>
  <c r="E44" i="5"/>
  <c r="F44" i="5"/>
  <c r="G44" i="5"/>
  <c r="A46" i="5"/>
  <c r="C45" i="5"/>
  <c r="B45" i="5" s="1"/>
  <c r="D45" i="5" l="1"/>
  <c r="E45" i="5"/>
  <c r="F45" i="5"/>
  <c r="G45" i="5"/>
  <c r="A47" i="5"/>
  <c r="C46" i="5"/>
  <c r="B46" i="5" s="1"/>
  <c r="D46" i="5" l="1"/>
  <c r="G46" i="5"/>
  <c r="E46" i="5"/>
  <c r="F46" i="5"/>
  <c r="A48" i="5"/>
  <c r="C47" i="5"/>
  <c r="B47" i="5" s="1"/>
  <c r="D47" i="5" l="1"/>
  <c r="E47" i="5"/>
  <c r="F47" i="5"/>
  <c r="G47" i="5"/>
  <c r="A49" i="5"/>
  <c r="C48" i="5"/>
  <c r="B48" i="5" s="1"/>
  <c r="D48" i="5" l="1"/>
  <c r="G48" i="5"/>
  <c r="E48" i="5"/>
  <c r="F48" i="5"/>
  <c r="A50" i="5"/>
  <c r="C49" i="5"/>
  <c r="B49" i="5" s="1"/>
  <c r="D49" i="5" l="1"/>
  <c r="F49" i="5"/>
  <c r="G49" i="5"/>
  <c r="E49" i="5"/>
  <c r="A51" i="5"/>
  <c r="C50" i="5"/>
  <c r="B50" i="5" s="1"/>
  <c r="D50" i="5" l="1"/>
  <c r="E50" i="5"/>
  <c r="F50" i="5"/>
  <c r="G50" i="5"/>
  <c r="A52" i="5"/>
  <c r="C51" i="5"/>
  <c r="B51" i="5" s="1"/>
  <c r="C52" i="5" l="1"/>
  <c r="A53" i="5"/>
  <c r="D51" i="5"/>
  <c r="G51" i="5"/>
  <c r="F51" i="5"/>
  <c r="E51" i="5"/>
  <c r="G52" i="5" l="1"/>
  <c r="B52" i="5"/>
  <c r="F52" i="5"/>
  <c r="E52" i="5"/>
  <c r="D52" i="5"/>
  <c r="C53" i="5"/>
  <c r="B53" i="5" s="1"/>
  <c r="A54" i="5"/>
  <c r="A55" i="5" l="1"/>
  <c r="C54" i="5"/>
  <c r="B54" i="5" s="1"/>
  <c r="F53" i="5"/>
  <c r="G53" i="5"/>
  <c r="D53" i="5"/>
  <c r="E53" i="5"/>
  <c r="D54" i="5" l="1"/>
  <c r="E54" i="5"/>
  <c r="F54" i="5"/>
  <c r="G54" i="5"/>
  <c r="A56" i="5"/>
  <c r="C55" i="5"/>
  <c r="B55" i="5" s="1"/>
  <c r="E55" i="5" l="1"/>
  <c r="G55" i="5"/>
  <c r="F55" i="5"/>
  <c r="D55" i="5"/>
  <c r="C56" i="5"/>
  <c r="B56" i="5" s="1"/>
  <c r="A57" i="5"/>
  <c r="G56" i="5" l="1"/>
  <c r="D56" i="5"/>
  <c r="E56" i="5"/>
  <c r="F56" i="5"/>
  <c r="A58" i="5"/>
  <c r="C57" i="5"/>
  <c r="B57" i="5" s="1"/>
  <c r="F57" i="5" l="1"/>
  <c r="G57" i="5"/>
  <c r="D57" i="5"/>
  <c r="E57" i="5"/>
  <c r="C58" i="5"/>
  <c r="B58" i="5" s="1"/>
  <c r="A59" i="5"/>
  <c r="A60" i="5" l="1"/>
  <c r="C59" i="5"/>
  <c r="B59" i="5" s="1"/>
  <c r="G58" i="5"/>
  <c r="E58" i="5"/>
  <c r="F58" i="5"/>
  <c r="D58" i="5"/>
  <c r="E59" i="5" l="1"/>
  <c r="F59" i="5"/>
  <c r="G59" i="5"/>
  <c r="D59" i="5"/>
  <c r="C60" i="5"/>
  <c r="B60" i="5" s="1"/>
  <c r="A61" i="5"/>
  <c r="C61" i="5" l="1"/>
  <c r="B61" i="5" s="1"/>
  <c r="A62" i="5"/>
  <c r="D60" i="5"/>
  <c r="G60" i="5"/>
  <c r="E60" i="5"/>
  <c r="F60" i="5"/>
  <c r="C62" i="5" l="1"/>
  <c r="B62" i="5" s="1"/>
  <c r="A63" i="5"/>
  <c r="F61" i="5"/>
  <c r="E61" i="5"/>
  <c r="G61" i="5"/>
  <c r="D61" i="5"/>
  <c r="D62" i="5" l="1"/>
  <c r="F62" i="5"/>
  <c r="E62" i="5"/>
  <c r="G62" i="5"/>
  <c r="C63" i="5"/>
  <c r="B63" i="5" s="1"/>
  <c r="A64" i="5"/>
  <c r="A65" i="5" l="1"/>
  <c r="C64" i="5"/>
  <c r="B64" i="5" s="1"/>
  <c r="E63" i="5"/>
  <c r="F63" i="5"/>
  <c r="G63" i="5"/>
  <c r="D63" i="5"/>
  <c r="D64" i="5" l="1"/>
  <c r="E64" i="5"/>
  <c r="G64" i="5"/>
  <c r="F64" i="5"/>
  <c r="A66" i="5"/>
  <c r="C65" i="5"/>
  <c r="B65" i="5" s="1"/>
  <c r="C66" i="5" l="1"/>
  <c r="B66" i="5" s="1"/>
  <c r="A67" i="5"/>
  <c r="F65" i="5"/>
  <c r="D65" i="5"/>
  <c r="G65" i="5"/>
  <c r="E65" i="5"/>
  <c r="F66" i="5" l="1"/>
  <c r="E66" i="5"/>
  <c r="G66" i="5"/>
  <c r="D66" i="5"/>
  <c r="C67" i="5"/>
  <c r="B67" i="5" s="1"/>
  <c r="A68" i="5"/>
  <c r="A69" i="5" l="1"/>
  <c r="C68" i="5"/>
  <c r="B68" i="5" s="1"/>
  <c r="E67" i="5"/>
  <c r="F67" i="5"/>
  <c r="D67" i="5"/>
  <c r="G67" i="5"/>
  <c r="C69" i="5" l="1"/>
  <c r="B69" i="5" s="1"/>
  <c r="A70" i="5"/>
  <c r="G68" i="5"/>
  <c r="D68" i="5"/>
  <c r="E68" i="5"/>
  <c r="F68" i="5"/>
  <c r="D69" i="5" l="1"/>
  <c r="F69" i="5"/>
  <c r="E69" i="5"/>
  <c r="G69" i="5"/>
  <c r="A71" i="5"/>
  <c r="C70" i="5"/>
  <c r="B70" i="5" s="1"/>
  <c r="E70" i="5" l="1"/>
  <c r="G70" i="5"/>
  <c r="F70" i="5"/>
  <c r="D70" i="5"/>
  <c r="A72" i="5"/>
  <c r="C71" i="5"/>
  <c r="B71" i="5" s="1"/>
  <c r="F71" i="5" l="1"/>
  <c r="D71" i="5"/>
  <c r="G71" i="5"/>
  <c r="E71" i="5"/>
  <c r="A73" i="5"/>
  <c r="C72" i="5"/>
  <c r="B72" i="5" s="1"/>
  <c r="D72" i="5" l="1"/>
  <c r="E72" i="5"/>
  <c r="F72" i="5"/>
  <c r="G72" i="5"/>
  <c r="C73" i="5"/>
  <c r="B73" i="5" s="1"/>
  <c r="A74" i="5"/>
  <c r="A75" i="5" l="1"/>
  <c r="C74" i="5"/>
  <c r="B74" i="5" s="1"/>
  <c r="G73" i="5"/>
  <c r="E73" i="5"/>
  <c r="D73" i="5"/>
  <c r="F73" i="5"/>
  <c r="E74" i="5" l="1"/>
  <c r="F74" i="5"/>
  <c r="G74" i="5"/>
  <c r="D74" i="5"/>
  <c r="A76" i="5"/>
  <c r="C75" i="5"/>
  <c r="B75" i="5" s="1"/>
  <c r="E75" i="5" l="1"/>
  <c r="G75" i="5"/>
  <c r="D75" i="5"/>
  <c r="F75" i="5"/>
  <c r="A77" i="5"/>
  <c r="C76" i="5"/>
  <c r="B76" i="5" s="1"/>
  <c r="E76" i="5" l="1"/>
  <c r="F76" i="5"/>
  <c r="D76" i="5"/>
  <c r="G76" i="5"/>
  <c r="C77" i="5"/>
  <c r="B77" i="5" s="1"/>
  <c r="A78" i="5"/>
  <c r="A79" i="5" l="1"/>
  <c r="C78" i="5"/>
  <c r="B78" i="5" s="1"/>
  <c r="F77" i="5"/>
  <c r="G77" i="5"/>
  <c r="E77" i="5"/>
  <c r="D77" i="5"/>
  <c r="A80" i="5" l="1"/>
  <c r="C79" i="5"/>
  <c r="B79" i="5" s="1"/>
  <c r="D78" i="5"/>
  <c r="F78" i="5"/>
  <c r="G78" i="5"/>
  <c r="E78" i="5"/>
  <c r="A81" i="5" l="1"/>
  <c r="C80" i="5"/>
  <c r="B80" i="5" s="1"/>
  <c r="G79" i="5"/>
  <c r="F79" i="5"/>
  <c r="E79" i="5"/>
  <c r="D79" i="5"/>
  <c r="D80" i="5" l="1"/>
  <c r="E80" i="5"/>
  <c r="F80" i="5"/>
  <c r="G80" i="5"/>
  <c r="A82" i="5"/>
  <c r="C81" i="5"/>
  <c r="B81" i="5" s="1"/>
  <c r="D81" i="5" l="1"/>
  <c r="G81" i="5"/>
  <c r="E81" i="5"/>
  <c r="F81" i="5"/>
  <c r="C82" i="5"/>
  <c r="B82" i="5" s="1"/>
  <c r="A83" i="5"/>
  <c r="F82" i="5" l="1"/>
  <c r="G82" i="5"/>
  <c r="E82" i="5"/>
  <c r="D82" i="5"/>
  <c r="C83" i="5"/>
  <c r="B83" i="5" s="1"/>
  <c r="A84" i="5"/>
  <c r="A85" i="5" l="1"/>
  <c r="C84" i="5"/>
  <c r="B84" i="5" s="1"/>
  <c r="G83" i="5"/>
  <c r="F83" i="5"/>
  <c r="D83" i="5"/>
  <c r="E83" i="5"/>
  <c r="F84" i="5" l="1"/>
  <c r="G84" i="5"/>
  <c r="D84" i="5"/>
  <c r="E84" i="5"/>
  <c r="A86" i="5"/>
  <c r="C85" i="5"/>
  <c r="B85" i="5" s="1"/>
  <c r="F85" i="5" l="1"/>
  <c r="E85" i="5"/>
  <c r="G85" i="5"/>
  <c r="D85" i="5"/>
  <c r="C86" i="5"/>
  <c r="B86" i="5" s="1"/>
  <c r="A87" i="5"/>
  <c r="C87" i="5" l="1"/>
  <c r="B87" i="5" s="1"/>
  <c r="A88" i="5"/>
  <c r="G86" i="5"/>
  <c r="D86" i="5"/>
  <c r="E86" i="5"/>
  <c r="F86" i="5"/>
  <c r="A89" i="5" l="1"/>
  <c r="C88" i="5"/>
  <c r="B88" i="5" s="1"/>
  <c r="D87" i="5"/>
  <c r="G87" i="5"/>
  <c r="E87" i="5"/>
  <c r="F87" i="5"/>
  <c r="F88" i="5" l="1"/>
  <c r="E88" i="5"/>
  <c r="D88" i="5"/>
  <c r="G88" i="5"/>
  <c r="A90" i="5"/>
  <c r="C89" i="5"/>
  <c r="B89" i="5" s="1"/>
  <c r="G89" i="5" l="1"/>
  <c r="D89" i="5"/>
  <c r="F89" i="5"/>
  <c r="E89" i="5"/>
  <c r="A91" i="5"/>
  <c r="C90" i="5"/>
  <c r="B90" i="5" s="1"/>
  <c r="D90" i="5" l="1"/>
  <c r="F90" i="5"/>
  <c r="E90" i="5"/>
  <c r="G90" i="5"/>
  <c r="C91" i="5"/>
  <c r="B91" i="5" s="1"/>
  <c r="A92" i="5"/>
  <c r="C92" i="5" l="1"/>
  <c r="B92" i="5" s="1"/>
  <c r="A93" i="5"/>
  <c r="E91" i="5"/>
  <c r="F91" i="5"/>
  <c r="G91" i="5"/>
  <c r="D91" i="5"/>
  <c r="E92" i="5" l="1"/>
  <c r="F92" i="5"/>
  <c r="D92" i="5"/>
  <c r="G92" i="5"/>
  <c r="C93" i="5"/>
  <c r="B93" i="5" s="1"/>
  <c r="A94" i="5"/>
  <c r="C94" i="5" l="1"/>
  <c r="B94" i="5" s="1"/>
  <c r="A95" i="5"/>
  <c r="F93" i="5"/>
  <c r="G93" i="5"/>
  <c r="E93" i="5"/>
  <c r="D93" i="5"/>
  <c r="G94" i="5" l="1"/>
  <c r="D94" i="5"/>
  <c r="F94" i="5"/>
  <c r="E94" i="5"/>
  <c r="A96" i="5"/>
  <c r="C95" i="5"/>
  <c r="B95" i="5" s="1"/>
  <c r="A97" i="5" l="1"/>
  <c r="C96" i="5"/>
  <c r="B96" i="5" s="1"/>
  <c r="F95" i="5"/>
  <c r="E95" i="5"/>
  <c r="G95" i="5"/>
  <c r="D95" i="5"/>
  <c r="F96" i="5" l="1"/>
  <c r="D96" i="5"/>
  <c r="E96" i="5"/>
  <c r="G96" i="5"/>
  <c r="C97" i="5"/>
  <c r="B97" i="5" s="1"/>
  <c r="A98" i="5"/>
  <c r="D97" i="5" l="1"/>
  <c r="G97" i="5"/>
  <c r="E97" i="5"/>
  <c r="F97" i="5"/>
  <c r="C98" i="5"/>
  <c r="B98" i="5" s="1"/>
  <c r="A99" i="5"/>
  <c r="C99" i="5" l="1"/>
  <c r="B99" i="5" s="1"/>
  <c r="A100" i="5"/>
  <c r="E98" i="5"/>
  <c r="D98" i="5"/>
  <c r="F98" i="5"/>
  <c r="G98" i="5"/>
  <c r="G99" i="5" l="1"/>
  <c r="F99" i="5"/>
  <c r="D99" i="5"/>
  <c r="E99" i="5"/>
  <c r="A101" i="5"/>
  <c r="C100" i="5"/>
  <c r="B100" i="5" s="1"/>
  <c r="D100" i="5" l="1"/>
  <c r="E100" i="5"/>
  <c r="F100" i="5"/>
  <c r="G100" i="5"/>
  <c r="C101" i="5"/>
  <c r="B101" i="5" s="1"/>
  <c r="A102" i="5"/>
  <c r="C102" i="5" l="1"/>
  <c r="B102" i="5" s="1"/>
  <c r="A103" i="5"/>
  <c r="D101" i="5"/>
  <c r="E101" i="5"/>
  <c r="F101" i="5"/>
  <c r="G101" i="5"/>
  <c r="D102" i="5" l="1"/>
  <c r="E102" i="5"/>
  <c r="F102" i="5"/>
  <c r="G102" i="5"/>
  <c r="A104" i="5"/>
  <c r="C103" i="5"/>
  <c r="B103" i="5" s="1"/>
  <c r="F103" i="5" l="1"/>
  <c r="G103" i="5"/>
  <c r="E103" i="5"/>
  <c r="D103" i="5"/>
  <c r="C104" i="5"/>
  <c r="B104" i="5" s="1"/>
  <c r="A105" i="5"/>
  <c r="C105" i="5" l="1"/>
  <c r="B105" i="5" s="1"/>
  <c r="A106" i="5"/>
  <c r="D104" i="5"/>
  <c r="F104" i="5"/>
  <c r="E104" i="5"/>
  <c r="G104" i="5"/>
  <c r="E105" i="5" l="1"/>
  <c r="F105" i="5"/>
  <c r="G105" i="5"/>
  <c r="D105" i="5"/>
  <c r="A107" i="5"/>
  <c r="C106" i="5"/>
  <c r="B106" i="5" s="1"/>
  <c r="D106" i="5" l="1"/>
  <c r="G106" i="5"/>
  <c r="E106" i="5"/>
  <c r="F106" i="5"/>
  <c r="A108" i="5"/>
  <c r="C107" i="5"/>
  <c r="B107" i="5" s="1"/>
  <c r="F107" i="5" l="1"/>
  <c r="G107" i="5"/>
  <c r="D107" i="5"/>
  <c r="E107" i="5"/>
  <c r="C108" i="5"/>
  <c r="B108" i="5" s="1"/>
  <c r="A109" i="5"/>
  <c r="C109" i="5" l="1"/>
  <c r="B109" i="5" s="1"/>
  <c r="A110" i="5"/>
  <c r="F108" i="5"/>
  <c r="G108" i="5"/>
  <c r="D108" i="5"/>
  <c r="E108" i="5"/>
  <c r="F109" i="5" l="1"/>
  <c r="G109" i="5"/>
  <c r="D109" i="5"/>
  <c r="E109" i="5"/>
  <c r="A111" i="5"/>
  <c r="C110" i="5"/>
  <c r="B110" i="5" s="1"/>
  <c r="G110" i="5" l="1"/>
  <c r="D110" i="5"/>
  <c r="E110" i="5"/>
  <c r="F110" i="5"/>
  <c r="A112" i="5"/>
  <c r="C111" i="5"/>
  <c r="B111" i="5" s="1"/>
  <c r="E111" i="5" l="1"/>
  <c r="F111" i="5"/>
  <c r="G111" i="5"/>
  <c r="D111" i="5"/>
  <c r="A113" i="5"/>
  <c r="C112" i="5"/>
  <c r="B112" i="5" s="1"/>
  <c r="G112" i="5" l="1"/>
  <c r="E112" i="5"/>
  <c r="D112" i="5"/>
  <c r="F112" i="5"/>
  <c r="C113" i="5"/>
  <c r="B113" i="5" s="1"/>
  <c r="A114" i="5"/>
  <c r="E113" i="5" l="1"/>
  <c r="F113" i="5"/>
  <c r="G113" i="5"/>
  <c r="D113" i="5"/>
  <c r="A115" i="5"/>
  <c r="C114" i="5"/>
  <c r="B114" i="5" s="1"/>
  <c r="F114" i="5" l="1"/>
  <c r="E114" i="5"/>
  <c r="G114" i="5"/>
  <c r="D114" i="5"/>
  <c r="A116" i="5"/>
  <c r="C115" i="5"/>
  <c r="B115" i="5" s="1"/>
  <c r="D115" i="5" l="1"/>
  <c r="G115" i="5"/>
  <c r="E115" i="5"/>
  <c r="F115" i="5"/>
  <c r="A117" i="5"/>
  <c r="C116" i="5"/>
  <c r="B116" i="5" s="1"/>
  <c r="E116" i="5" l="1"/>
  <c r="G116" i="5"/>
  <c r="D116" i="5"/>
  <c r="F116" i="5"/>
  <c r="C117" i="5"/>
  <c r="B117" i="5" s="1"/>
  <c r="A118" i="5"/>
  <c r="C118" i="5" l="1"/>
  <c r="B118" i="5" s="1"/>
  <c r="A119" i="5"/>
  <c r="D117" i="5"/>
  <c r="F117" i="5"/>
  <c r="E117" i="5"/>
  <c r="G117" i="5"/>
  <c r="F118" i="5" l="1"/>
  <c r="G118" i="5"/>
  <c r="E118" i="5"/>
  <c r="D118" i="5"/>
  <c r="C119" i="5"/>
  <c r="B119" i="5" s="1"/>
  <c r="A120" i="5"/>
  <c r="D119" i="5" l="1"/>
  <c r="E119" i="5"/>
  <c r="F119" i="5"/>
  <c r="G119" i="5"/>
  <c r="C120" i="5"/>
  <c r="B120" i="5" s="1"/>
  <c r="A121" i="5"/>
  <c r="F120" i="5" l="1"/>
  <c r="G120" i="5"/>
  <c r="D120" i="5"/>
  <c r="E120" i="5"/>
  <c r="A122" i="5"/>
  <c r="C121" i="5"/>
  <c r="B121" i="5" s="1"/>
  <c r="D121" i="5" l="1"/>
  <c r="E121" i="5"/>
  <c r="F121" i="5"/>
  <c r="G121" i="5"/>
  <c r="A123" i="5"/>
  <c r="C122" i="5"/>
  <c r="B122" i="5" s="1"/>
  <c r="G122" i="5" l="1"/>
  <c r="E122" i="5"/>
  <c r="D122" i="5"/>
  <c r="F122" i="5"/>
  <c r="C123" i="5"/>
  <c r="B123" i="5" s="1"/>
  <c r="A124" i="5"/>
  <c r="A125" i="5" l="1"/>
  <c r="C124" i="5"/>
  <c r="B124" i="5" s="1"/>
  <c r="G123" i="5"/>
  <c r="F123" i="5"/>
  <c r="D123" i="5"/>
  <c r="E123" i="5"/>
  <c r="F124" i="5" l="1"/>
  <c r="G124" i="5"/>
  <c r="E124" i="5"/>
  <c r="D124" i="5"/>
  <c r="C125" i="5"/>
  <c r="B125" i="5" s="1"/>
  <c r="A126" i="5"/>
  <c r="C126" i="5" l="1"/>
  <c r="B126" i="5" s="1"/>
  <c r="A127" i="5"/>
  <c r="D125" i="5"/>
  <c r="F125" i="5"/>
  <c r="E125" i="5"/>
  <c r="G125" i="5"/>
  <c r="C127" i="5" l="1"/>
  <c r="B127" i="5" s="1"/>
  <c r="A128" i="5"/>
  <c r="F126" i="5"/>
  <c r="G126" i="5"/>
  <c r="D126" i="5"/>
  <c r="E126" i="5"/>
  <c r="A129" i="5" l="1"/>
  <c r="C128" i="5"/>
  <c r="B128" i="5" s="1"/>
  <c r="G127" i="5"/>
  <c r="E127" i="5"/>
  <c r="F127" i="5"/>
  <c r="D127" i="5"/>
  <c r="F128" i="5" l="1"/>
  <c r="G128" i="5"/>
  <c r="E128" i="5"/>
  <c r="D128" i="5"/>
  <c r="A130" i="5"/>
  <c r="C129" i="5"/>
  <c r="B129" i="5" s="1"/>
  <c r="D129" i="5" l="1"/>
  <c r="E129" i="5"/>
  <c r="F129" i="5"/>
  <c r="G129" i="5"/>
  <c r="C130" i="5"/>
  <c r="B130" i="5" s="1"/>
  <c r="A131" i="5"/>
  <c r="C131" i="5" l="1"/>
  <c r="B131" i="5" s="1"/>
  <c r="A132" i="5"/>
  <c r="F130" i="5"/>
  <c r="D130" i="5"/>
  <c r="G130" i="5"/>
  <c r="E130" i="5"/>
  <c r="D131" i="5" l="1"/>
  <c r="G131" i="5"/>
  <c r="E131" i="5"/>
  <c r="F131" i="5"/>
  <c r="C132" i="5"/>
  <c r="B132" i="5" s="1"/>
  <c r="A133" i="5"/>
  <c r="A134" i="5" l="1"/>
  <c r="C133" i="5"/>
  <c r="B133" i="5" s="1"/>
  <c r="D132" i="5"/>
  <c r="E132" i="5"/>
  <c r="F132" i="5"/>
  <c r="G132" i="5"/>
  <c r="C134" i="5" l="1"/>
  <c r="B134" i="5" s="1"/>
  <c r="A135" i="5"/>
  <c r="F133" i="5"/>
  <c r="D133" i="5"/>
  <c r="E133" i="5"/>
  <c r="G133" i="5"/>
  <c r="D134" i="5" l="1"/>
  <c r="E134" i="5"/>
  <c r="F134" i="5"/>
  <c r="G134" i="5"/>
  <c r="C135" i="5"/>
  <c r="B135" i="5" s="1"/>
  <c r="A136" i="5"/>
  <c r="A137" i="5" l="1"/>
  <c r="C136" i="5"/>
  <c r="B136" i="5" s="1"/>
  <c r="F135" i="5"/>
  <c r="D135" i="5"/>
  <c r="E135" i="5"/>
  <c r="G135" i="5"/>
  <c r="D136" i="5" l="1"/>
  <c r="F136" i="5"/>
  <c r="G136" i="5"/>
  <c r="E136" i="5"/>
  <c r="C137" i="5"/>
  <c r="B137" i="5" s="1"/>
  <c r="A138" i="5"/>
  <c r="C138" i="5" l="1"/>
  <c r="B138" i="5" s="1"/>
  <c r="A139" i="5"/>
  <c r="F137" i="5"/>
  <c r="G137" i="5"/>
  <c r="D137" i="5"/>
  <c r="E137" i="5"/>
  <c r="G138" i="5" l="1"/>
  <c r="F138" i="5"/>
  <c r="D138" i="5"/>
  <c r="E138" i="5"/>
  <c r="A140" i="5"/>
  <c r="C139" i="5"/>
  <c r="B139" i="5" s="1"/>
  <c r="G139" i="5" l="1"/>
  <c r="D139" i="5"/>
  <c r="E139" i="5"/>
  <c r="F139" i="5"/>
  <c r="C140" i="5"/>
  <c r="B140" i="5" s="1"/>
  <c r="A141" i="5"/>
  <c r="C141" i="5" l="1"/>
  <c r="B141" i="5" s="1"/>
  <c r="A142" i="5"/>
  <c r="D140" i="5"/>
  <c r="E140" i="5"/>
  <c r="F140" i="5"/>
  <c r="G140" i="5"/>
  <c r="F141" i="5" l="1"/>
  <c r="G141" i="5"/>
  <c r="D141" i="5"/>
  <c r="E141" i="5"/>
  <c r="C142" i="5"/>
  <c r="B142" i="5" s="1"/>
  <c r="A143" i="5"/>
  <c r="C143" i="5" l="1"/>
  <c r="B143" i="5" s="1"/>
  <c r="A144" i="5"/>
  <c r="D142" i="5"/>
  <c r="F142" i="5"/>
  <c r="E142" i="5"/>
  <c r="G142" i="5"/>
  <c r="D143" i="5" l="1"/>
  <c r="G143" i="5"/>
  <c r="E143" i="5"/>
  <c r="F143" i="5"/>
  <c r="A145" i="5"/>
  <c r="C144" i="5"/>
  <c r="B144" i="5" s="1"/>
  <c r="A146" i="5" l="1"/>
  <c r="C145" i="5"/>
  <c r="B145" i="5" s="1"/>
  <c r="D144" i="5"/>
  <c r="E144" i="5"/>
  <c r="F144" i="5"/>
  <c r="G144" i="5"/>
  <c r="G145" i="5" l="1"/>
  <c r="E145" i="5"/>
  <c r="D145" i="5"/>
  <c r="F145" i="5"/>
  <c r="A147" i="5"/>
  <c r="C146" i="5"/>
  <c r="B146" i="5" s="1"/>
  <c r="F146" i="5" l="1"/>
  <c r="D146" i="5"/>
  <c r="G146" i="5"/>
  <c r="E146" i="5"/>
  <c r="A148" i="5"/>
  <c r="C147" i="5"/>
  <c r="B147" i="5" s="1"/>
  <c r="D147" i="5" l="1"/>
  <c r="E147" i="5"/>
  <c r="F147" i="5"/>
  <c r="G147" i="5"/>
  <c r="A149" i="5"/>
  <c r="C148" i="5"/>
  <c r="B148" i="5" s="1"/>
  <c r="D148" i="5" l="1"/>
  <c r="G148" i="5"/>
  <c r="E148" i="5"/>
  <c r="F148" i="5"/>
  <c r="A150" i="5"/>
  <c r="C149" i="5"/>
  <c r="B149" i="5" s="1"/>
  <c r="F149" i="5" l="1"/>
  <c r="G149" i="5"/>
  <c r="D149" i="5"/>
  <c r="E149" i="5"/>
  <c r="C150" i="5"/>
  <c r="B150" i="5" s="1"/>
  <c r="A151" i="5"/>
  <c r="A152" i="5" l="1"/>
  <c r="C152" i="5" s="1"/>
  <c r="B152" i="5" s="1"/>
  <c r="C151" i="5"/>
  <c r="B151" i="5" s="1"/>
  <c r="E150" i="5"/>
  <c r="F150" i="5"/>
  <c r="G150" i="5"/>
  <c r="D150" i="5"/>
  <c r="D151" i="5" l="1"/>
  <c r="F151" i="5"/>
  <c r="G151" i="5"/>
  <c r="E151" i="5"/>
  <c r="D152" i="5"/>
  <c r="E152" i="5"/>
  <c r="F152" i="5"/>
  <c r="G152"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F243513-B0BA-3B4B-B151-4CEDB5D8050E}" name="4本組用" type="6" refreshedVersion="8" background="1" saveData="1">
    <textPr codePage="932" sourceFile="/Users/macmini2020/Desktop/4本組用.csv"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 id="2" xr16:uid="{8A30A622-10DA-42E9-AD2A-890B43AE1938}" name="4本組用1" type="6" refreshedVersion="8" background="1" saveData="1">
    <textPr codePage="932" sourceFile="/Users/macmini2020/Desktop/4本組用.csv"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 id="3" xr16:uid="{650648A1-C9A4-9240-BD9F-D50CCAC3A558}" name="先頭" type="6" refreshedVersion="8" background="1" saveData="1">
    <textPr codePage="10001" sourceFile="/Users/macmini2020/Desktop/先頭.mer"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 id="4" xr16:uid="{AAAFA764-1D45-4577-AF8E-C49F04479C5A}" name="先頭1" type="6" refreshedVersion="8" background="1" saveData="1">
    <textPr codePage="10001" sourceFile="/Volumes/02_定期誌/◇自動組版◇/カタログブックフェア/2020年から/DB/先頭.mer"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<sst xmlns="http://schemas.openxmlformats.org/spreadsheetml/2006/main" count="20168" uniqueCount="8448">
  <si>
    <t>行ラベル</t>
  </si>
  <si>
    <t>ジャンル</t>
    <phoneticPr fontId="1"/>
  </si>
  <si>
    <t>01統計.ai</t>
  </si>
  <si>
    <t>統計</t>
    <rPh sb="0" eb="2">
      <t>トウケイ</t>
    </rPh>
    <phoneticPr fontId="1"/>
  </si>
  <si>
    <t>02数学.ai</t>
  </si>
  <si>
    <t>数学</t>
    <rPh sb="0" eb="2">
      <t>スウガク</t>
    </rPh>
    <phoneticPr fontId="1"/>
  </si>
  <si>
    <t>03物理.ai</t>
  </si>
  <si>
    <t>物理</t>
    <rPh sb="0" eb="2">
      <t>ブツリ</t>
    </rPh>
    <phoneticPr fontId="1"/>
  </si>
  <si>
    <t>04化学.ai</t>
  </si>
  <si>
    <t>化学</t>
    <rPh sb="0" eb="2">
      <t>カガク</t>
    </rPh>
    <phoneticPr fontId="1"/>
  </si>
  <si>
    <t>05地球科学.ai</t>
  </si>
  <si>
    <t>地球科学</t>
    <rPh sb="0" eb="2">
      <t>チキュウ</t>
    </rPh>
    <rPh sb="2" eb="4">
      <t>カガク</t>
    </rPh>
    <phoneticPr fontId="1"/>
  </si>
  <si>
    <t>06生物.ai</t>
  </si>
  <si>
    <t>生物</t>
    <rPh sb="0" eb="2">
      <t>セイブツ</t>
    </rPh>
    <phoneticPr fontId="1"/>
  </si>
  <si>
    <t>07生命科学.ai</t>
  </si>
  <si>
    <t>生命科学</t>
    <rPh sb="0" eb="2">
      <t>セイメイ</t>
    </rPh>
    <rPh sb="2" eb="4">
      <t>カガク</t>
    </rPh>
    <phoneticPr fontId="1"/>
  </si>
  <si>
    <t>08建築・土木.ai</t>
  </si>
  <si>
    <t>建築・土木</t>
    <rPh sb="0" eb="2">
      <t>ケンチク</t>
    </rPh>
    <rPh sb="3" eb="5">
      <t>ドボク</t>
    </rPh>
    <phoneticPr fontId="1"/>
  </si>
  <si>
    <t>09工学・機械.ai</t>
  </si>
  <si>
    <t>工学・機械</t>
    <rPh sb="0" eb="2">
      <t>コウガク</t>
    </rPh>
    <rPh sb="3" eb="5">
      <t>キカイ</t>
    </rPh>
    <phoneticPr fontId="1"/>
  </si>
  <si>
    <t>11電気・電子.ai</t>
  </si>
  <si>
    <t>電気・電子</t>
    <rPh sb="0" eb="2">
      <t>デンキ</t>
    </rPh>
    <rPh sb="3" eb="5">
      <t>デンシ</t>
    </rPh>
    <phoneticPr fontId="1"/>
  </si>
  <si>
    <t>12情報科学.ai</t>
  </si>
  <si>
    <t>情報科学</t>
    <rPh sb="0" eb="2">
      <t>ジョウホウ</t>
    </rPh>
    <rPh sb="2" eb="4">
      <t>カガク</t>
    </rPh>
    <phoneticPr fontId="1"/>
  </si>
  <si>
    <t>13総記・科学一般.ai</t>
  </si>
  <si>
    <t>総記・科学一般</t>
    <rPh sb="0" eb="2">
      <t>ソウキ</t>
    </rPh>
    <rPh sb="3" eb="5">
      <t>カガク</t>
    </rPh>
    <rPh sb="5" eb="7">
      <t>イッパン</t>
    </rPh>
    <phoneticPr fontId="1"/>
  </si>
  <si>
    <t>14論文.ai</t>
  </si>
  <si>
    <t>論文</t>
    <rPh sb="0" eb="2">
      <t>ロンブン</t>
    </rPh>
    <phoneticPr fontId="1"/>
  </si>
  <si>
    <t>15哲学・思想・言語.ai</t>
  </si>
  <si>
    <t>哲学・思想・言語</t>
    <rPh sb="0" eb="2">
      <t>テツガク</t>
    </rPh>
    <rPh sb="3" eb="5">
      <t>シソウ</t>
    </rPh>
    <rPh sb="6" eb="8">
      <t>ゲンゴ</t>
    </rPh>
    <phoneticPr fontId="1"/>
  </si>
  <si>
    <t>16宗教.ai</t>
  </si>
  <si>
    <t>宗教</t>
    <rPh sb="0" eb="2">
      <t>シュウキョウ</t>
    </rPh>
    <phoneticPr fontId="1"/>
  </si>
  <si>
    <t>17心理.ai</t>
  </si>
  <si>
    <t>心理</t>
    <rPh sb="0" eb="2">
      <t>シンリ</t>
    </rPh>
    <phoneticPr fontId="1"/>
  </si>
  <si>
    <t>18教育.ai</t>
  </si>
  <si>
    <t>教育</t>
    <rPh sb="0" eb="2">
      <t>キョウイク</t>
    </rPh>
    <phoneticPr fontId="1"/>
  </si>
  <si>
    <t>19歴史.ai</t>
  </si>
  <si>
    <t>歴史</t>
    <rPh sb="0" eb="2">
      <t>レキシ</t>
    </rPh>
    <phoneticPr fontId="1"/>
  </si>
  <si>
    <t>20民俗・文化人類.ai</t>
  </si>
  <si>
    <t>民俗・文化人類</t>
    <rPh sb="0" eb="2">
      <t>ミンゾク</t>
    </rPh>
    <rPh sb="3" eb="5">
      <t>ブンカ</t>
    </rPh>
    <rPh sb="5" eb="7">
      <t>ジンルイ</t>
    </rPh>
    <phoneticPr fontId="1"/>
  </si>
  <si>
    <t>21地理.ai</t>
  </si>
  <si>
    <t>地理</t>
    <rPh sb="0" eb="2">
      <t>チリ</t>
    </rPh>
    <phoneticPr fontId="1"/>
  </si>
  <si>
    <t>22社会.ai</t>
  </si>
  <si>
    <t>社会</t>
    <rPh sb="0" eb="2">
      <t>シャカイ</t>
    </rPh>
    <phoneticPr fontId="1"/>
  </si>
  <si>
    <t>23法律・政治.ai</t>
  </si>
  <si>
    <t>法律・政治</t>
    <rPh sb="0" eb="2">
      <t>ホウリツ</t>
    </rPh>
    <rPh sb="3" eb="5">
      <t>セイジ</t>
    </rPh>
    <phoneticPr fontId="1"/>
  </si>
  <si>
    <t>24経済・経営.ai</t>
  </si>
  <si>
    <t>経済・経営</t>
    <rPh sb="0" eb="2">
      <t>ケイザイ</t>
    </rPh>
    <rPh sb="3" eb="5">
      <t>ケイエイ</t>
    </rPh>
    <phoneticPr fontId="1"/>
  </si>
  <si>
    <t>25文学.ai</t>
  </si>
  <si>
    <t>文学</t>
    <rPh sb="0" eb="2">
      <t>ブンガク</t>
    </rPh>
    <phoneticPr fontId="1"/>
  </si>
  <si>
    <t>26芸術.ai</t>
  </si>
  <si>
    <t>芸術</t>
    <rPh sb="0" eb="2">
      <t>ゲイジュツ</t>
    </rPh>
    <phoneticPr fontId="1"/>
  </si>
  <si>
    <t>27辞典.ai</t>
  </si>
  <si>
    <t>辞典</t>
    <rPh sb="0" eb="2">
      <t>ジテン</t>
    </rPh>
    <phoneticPr fontId="1"/>
  </si>
  <si>
    <t>28事典.ai</t>
  </si>
  <si>
    <t>事典</t>
    <rPh sb="0" eb="2">
      <t>ジテン</t>
    </rPh>
    <phoneticPr fontId="1"/>
  </si>
  <si>
    <t>29図鑑・児童書 他.ai</t>
  </si>
  <si>
    <t>図鑑・児童書 他</t>
    <rPh sb="0" eb="2">
      <t>ズカン</t>
    </rPh>
    <rPh sb="3" eb="6">
      <t>ジドウショ</t>
    </rPh>
    <rPh sb="7" eb="8">
      <t>ホカ</t>
    </rPh>
    <phoneticPr fontId="1"/>
  </si>
  <si>
    <t>30メディア.ai</t>
  </si>
  <si>
    <t>メディア</t>
    <phoneticPr fontId="1"/>
  </si>
  <si>
    <t>31洋書.ai</t>
  </si>
  <si>
    <t>洋書</t>
    <rPh sb="0" eb="2">
      <t>ヨウショ</t>
    </rPh>
    <phoneticPr fontId="1"/>
  </si>
  <si>
    <t>ページ</t>
    <phoneticPr fontId="11"/>
  </si>
  <si>
    <t>番号</t>
  </si>
  <si>
    <t>新刊</t>
  </si>
  <si>
    <t>大分類</t>
  </si>
  <si>
    <t>大分類柱用</t>
  </si>
  <si>
    <t>台紙大分類</t>
  </si>
  <si>
    <t>中分類</t>
  </si>
  <si>
    <t>台紙中分類</t>
  </si>
  <si>
    <t>ISBN</t>
  </si>
  <si>
    <t>出版社</t>
  </si>
  <si>
    <t>出版社番号なし</t>
  </si>
  <si>
    <t>出版社別名　丸善雄松堂</t>
  </si>
  <si>
    <t>品名</t>
  </si>
  <si>
    <t>著者名</t>
  </si>
  <si>
    <t>本体価格</t>
  </si>
  <si>
    <t>税込組価</t>
  </si>
  <si>
    <t>文章</t>
  </si>
  <si>
    <t>発行年月日</t>
  </si>
  <si>
    <t>判型ページ</t>
  </si>
  <si>
    <t>画像名</t>
  </si>
  <si>
    <t>テンプレート</t>
  </si>
  <si>
    <t>主キー</t>
  </si>
  <si>
    <t>1.ai</t>
  </si>
  <si>
    <t>00.ai</t>
  </si>
  <si>
    <t>台紙01統計.ai</t>
  </si>
  <si>
    <t>03_朝倉書店</t>
  </si>
  <si>
    <t>朝倉書店</t>
  </si>
  <si>
    <t>臨床予測モデル</t>
  </si>
  <si>
    <t>手良向聡、大門貴志　監訳</t>
  </si>
  <si>
    <t>臨床予測モデルを詳説。臨床予測モデルの概説から始まり，モデルの構築，一般化可能性，適用事例も網羅。豊富な図表と実践的な内容が魅力の一冊。【内容】研究デザイン／有用性の評価／外的妥当性のパターン／事例研究／他</t>
  </si>
  <si>
    <t>2023年10月刊行</t>
  </si>
  <si>
    <t>A5・624ページ</t>
  </si>
  <si>
    <t>12277.eps</t>
  </si>
  <si>
    <t>a</t>
  </si>
  <si>
    <t>1臨床予測モデル</t>
  </si>
  <si>
    <t>ベイズ統計分析ハンドブック 新装版</t>
  </si>
  <si>
    <t>D.K. デイ、C.R. ラオ　編／繁桝算男、岸野洋久、大森裕浩　監訳</t>
  </si>
  <si>
    <t>発展著しいベイズ統計分析の近年の成果を集約したハンドブック。基礎理論，方法論，実証応用および関連する計算手法について，一流執筆陣による全35章で立体的に解説。〔内容〕ベイズ統計の基礎（因果関係の推論，モデル選択，モデル診断ほか）／ノンパラメトリック手法／ベイズ統計における計算／他</t>
  </si>
  <si>
    <t>A5・1076ページ</t>
  </si>
  <si>
    <t>12280.eps</t>
  </si>
  <si>
    <t>2ベイズ統計分析ハンドブック 新装版</t>
  </si>
  <si>
    <t>インベンス・ルービン 統計的因果推論 （上）</t>
  </si>
  <si>
    <t>G.W. インベンス、D.B. ルービン　著／星野崇宏、繁桝算男　監訳</t>
  </si>
  <si>
    <t>ノーベル経済学賞受賞のインベンスと第一人者ルービンによる統計的因果推論の基本書。潜在的結果変数，割り当てメカニズム，処置効果，非順守など重要な概念を定義しながら体系的に解説。</t>
  </si>
  <si>
    <t>2023年7月刊行</t>
  </si>
  <si>
    <t>A5・320ページ</t>
  </si>
  <si>
    <t>12291.eps</t>
  </si>
  <si>
    <t>3インベンス・ル-ビン 統計的因果推論 (上)</t>
  </si>
  <si>
    <t>インベンス・ルービン 統計的因果推論 （下）</t>
  </si>
  <si>
    <t>近年の統計的因果推論の理論的礎を築いたノーベル経済学賞学者インベンスと大家ルービンによる必読の基本書。下巻では正則な割り当てメカニズムの仮定について議論を深め，具体的な事例の分析を通じて様々なモデルや分析を掘り下げる。</t>
  </si>
  <si>
    <t>A5・416ページ</t>
  </si>
  <si>
    <t>12292.eps</t>
  </si>
  <si>
    <t>4インベンス・ル-ビン 統計的因果推論 (下)</t>
  </si>
  <si>
    <t>18_共立出版</t>
  </si>
  <si>
    <t>共立出版</t>
  </si>
  <si>
    <t>渡辺澄夫ベイズ理論100問 with R/Stan</t>
  </si>
  <si>
    <t>鈴木讓</t>
  </si>
  <si>
    <t>本書は、渡辺澄夫氏によって提案されたWAICおよびWBICの理論的根拠を与えるとともに、ベイズ統計学のためのソフトウェアStanによる実装を導入し、解析関数、経験過程、代数幾何、状態密度の公式などの数学をできる限りやさしく解説したものである。</t>
  </si>
  <si>
    <t>2023年9月刊行</t>
  </si>
  <si>
    <t>B5・238ページ</t>
  </si>
  <si>
    <t>渡辺澄夫ベイズ理論100問.eps</t>
  </si>
  <si>
    <t>5渡辺澄夫ベイズ理論100問 with R/Stan</t>
  </si>
  <si>
    <t>ヘルスデータサイエンス</t>
  </si>
  <si>
    <t>Ruth Etzioni、 Micha Mandel、Roman Gulati</t>
  </si>
  <si>
    <t>医療や公衆衛生をはじめとする健康科学全般へのデータサイエンスによるアプローチであるヘルスデータサイエンスが脚光を浴びつつある。本書は、ヘルスデータサイエンスの中でも中心的な位置を占める統計的分析法について、事例をもとにわかりやすく解説。</t>
  </si>
  <si>
    <t>2023年8月刊行</t>
  </si>
  <si>
    <t>A5・328ページ</t>
  </si>
  <si>
    <t>ヘルスデータサイエンス.eps</t>
  </si>
  <si>
    <t>6ヘルスデ-タサイエンス</t>
  </si>
  <si>
    <t>ノン・セミパラメトリック統計</t>
  </si>
  <si>
    <t>西山慶彦、人見光太郎</t>
  </si>
  <si>
    <t>ノンパラメトリック法は1960年代から種々の関数の推定法が開発されてきた。本書では、そのうち分布関数、密度関数や回帰関数について、一定の滑らかさのみを仮定して、ノンパラメトリックな推定と検定を行う方法を紹介する。</t>
  </si>
  <si>
    <t>2023年6月刊行</t>
  </si>
  <si>
    <t>A5・206ページ</t>
  </si>
  <si>
    <t>ノンセミパラメトッリク統計.eps</t>
  </si>
  <si>
    <t>7ノン・セミパラメトリック統計</t>
  </si>
  <si>
    <t>データサイエンス入門</t>
  </si>
  <si>
    <t>原田史子、島川博光</t>
  </si>
  <si>
    <t>多様なデータ分析手法の原理を、線形代数学のほか、数理最適化、確率を含む統計学的な観点から理解することを目的とする教科書。本書は、多様な分析手法の使い方だけでなく、各手法の数学的な原理をイメージしながら理解することを目的とする。</t>
  </si>
  <si>
    <t>B5・424ページ</t>
  </si>
  <si>
    <t>データサイエンス入門.eps</t>
  </si>
  <si>
    <t>8デ-タサイエンス入門</t>
  </si>
  <si>
    <t>19_近代科学社</t>
  </si>
  <si>
    <t>近代科学社</t>
  </si>
  <si>
    <t>エクセルで学習するデータサイエンスの基礎</t>
  </si>
  <si>
    <t>岡田朋子</t>
  </si>
  <si>
    <t>エクセルの操作を通じて初歩的な統計学の概念を理解！【目次】準備／平均値／中央値と最頻値／トリム平均とレンジ／分散と標準偏差／データの標準化／データの種類とグラフ／相関係数と近似曲線／回帰式と予測値／最適化／移動平均と季節変動値／季節調整／度数分布表とヒストグラム／集計／外れ値</t>
  </si>
  <si>
    <t>B5・240ページ</t>
  </si>
  <si>
    <t>エクセルで学習するデータサイエンスの基礎.eps</t>
  </si>
  <si>
    <t>9エクセルで学習するデ-タサイエンスの基礎</t>
  </si>
  <si>
    <t>イベント時系列解析入門</t>
  </si>
  <si>
    <t>小山慎介、島崎秀昭</t>
  </si>
  <si>
    <t>感染症からSNS投稿まで！ 時系列現象の解析ツール【目次】イベント時系列の記述 ／一様ポアソン過程 ／リニューアル過程 ／非一様ポアソン過程／点過程の一般論 ／カウント時系列モデル ／状態空間モデルによるイベント時系列解析／応用</t>
  </si>
  <si>
    <t>2023年5月刊行</t>
  </si>
  <si>
    <t>A5・160ページ</t>
  </si>
  <si>
    <t>イベント時系列解析入門.eps</t>
  </si>
  <si>
    <t>10イベント時系列解析入門</t>
  </si>
  <si>
    <t>台紙02数学.ai</t>
  </si>
  <si>
    <t>幾何学入門事典</t>
  </si>
  <si>
    <t>砂田利一、加藤文元　編</t>
  </si>
  <si>
    <t>現代幾何学の基礎概念と展開を1冊で学ぶ。〔内容〕向き／曲線論と曲面論／面積・体積・測度／多様体：高次元の曲がった空間／時間・空間の幾何学／非ユークリッド幾何／多面体定理からトポロジーへ／測地線・モース理論／微分位相幾何学／群と対称性／三角法・三角関数／微分位相幾何学／次元／他</t>
  </si>
  <si>
    <t>A5・600ページ</t>
  </si>
  <si>
    <t>11158.eps</t>
  </si>
  <si>
    <t>11幾何学入門事典</t>
  </si>
  <si>
    <t>数論入門事典</t>
  </si>
  <si>
    <t>加藤文元、砂田利一　編</t>
  </si>
  <si>
    <t>数論の基礎概念，展開，歴史を1冊で学ぶ事典。〔内容〕数と演算／アルゴリズム／素数／素数分布／整数論的関数／原始根／平方剰余／二次形式／無限級数／π／ゼータ関数／ヴェイユ予想／代数方程式の解法／ディオファントス方程式／代数的整数論／p進数／類体論／周期／多重ゼータ値／楕円曲線／他</t>
  </si>
  <si>
    <t>A5・640ページ</t>
  </si>
  <si>
    <t>11159.eps</t>
  </si>
  <si>
    <t>12数論入門事典</t>
  </si>
  <si>
    <t xml:space="preserve">函数論 （数理解析シリーズ） </t>
  </si>
  <si>
    <t>楠幸男</t>
  </si>
  <si>
    <t>リーマン面上の函数論の理論について解説する和書があまり無いなか，待ち望まれ出版された名著の復刊。〔内容〕Riemann面の概念／被覆面／解析的な基礎概念／ホモロジーと双対性／Riemann面の理論／Riemann面上の解析函数／他</t>
  </si>
  <si>
    <t>A5・420ページ</t>
  </si>
  <si>
    <t>11161.eps</t>
  </si>
  <si>
    <t xml:space="preserve">13函数論 (数理解析シリ-ズ) </t>
  </si>
  <si>
    <t>確率論 （新数学講座）</t>
  </si>
  <si>
    <t>伊藤雄二</t>
  </si>
  <si>
    <t>第一人者により丁寧に学び易く解説された入門書。〔内容〕σ-加法族と確率測度／確率変数，分布関数，期待値／条件付き確率と独立／大数の法則／特性関数と確率変数列の法則収束／ポアソン極限定理と中心極限定理／ランダムウォーク／他</t>
  </si>
  <si>
    <t>A5・304ページ</t>
  </si>
  <si>
    <t>11446.eps</t>
  </si>
  <si>
    <t>14確率論 (新数学講座)</t>
  </si>
  <si>
    <t>08_オーム社</t>
  </si>
  <si>
    <t>オーム社</t>
  </si>
  <si>
    <t>語りかける東大数学—奥深き理工学への招待—</t>
  </si>
  <si>
    <t>林俊介</t>
  </si>
  <si>
    <t>東大入試の数学の過去70余年の問題から特にユニークな問題をピックアップ。問題の解法のみならず、理工学的な背景や出題者の意図を推理しつつ具体例を示しながら解説。読者が手を動かしながら本書を読み進めることで知的好奇心が刺激され、参考書や授業では教えてくれない含蓄が味わえるような書籍。</t>
  </si>
  <si>
    <t>A5･208ページ</t>
  </si>
  <si>
    <t>語りかける東大数学.eps</t>
  </si>
  <si>
    <t>15語りかける東大数学-奥深き理工学への招待-</t>
  </si>
  <si>
    <t>Excelで学ぶ多変量解析入門（新装版）</t>
  </si>
  <si>
    <t>菅民郎</t>
  </si>
  <si>
    <t>『Excelで学ぶ多変量解析入門』の最新版。多変量のデータ分析手法の理解のためには、実際にデータを解析してみるのがよいので、例題を設け、これについて計算方法や解釈の仕方を説明している。Excelによる分析を丁寧に解説.つまずくことなく多変量解析を学ぶことができるようになっている。</t>
  </si>
  <si>
    <t>B5変･296ページ</t>
  </si>
  <si>
    <t>Excelで学ぶ多変量解析入門（新装版）.eps</t>
  </si>
  <si>
    <t>16Excelで学ぶ多変量解析入門(新装版)</t>
  </si>
  <si>
    <t xml:space="preserve">Pythonによる時系列分析 </t>
  </si>
  <si>
    <t>髙橋威知郎</t>
  </si>
  <si>
    <t>時系列データを上手く調理すると、これらの問に何かしら解を与えることができるが、いくら高精度な予測モデルを手にしても、活用方法がわからないと成果は生まれない。本書は実際のデータを用いて、使い方を重点的に解説。実務的な運用には理論よりもPython等コードでの実践が重要。</t>
  </si>
  <si>
    <t>B5変･360ページ</t>
  </si>
  <si>
    <t>Pythonによる時系列分析 —予測モデル構築と企業事例—.eps</t>
  </si>
  <si>
    <t xml:space="preserve">17Pythonによる時系列分析 </t>
  </si>
  <si>
    <t>偏微分方程式の計算数理</t>
  </si>
  <si>
    <t>齊藤宣一</t>
  </si>
  <si>
    <t>本書では、偏微分方程式の数値計算法とその数理的な性質を解説、離散最大値原理や安定化手法なども詳説する。なお、本書を通じて応用関数解析の入門にもなるよう配慮した。問題・解答やMATLABプログラムも掲載。</t>
  </si>
  <si>
    <t>A5・560ページ</t>
  </si>
  <si>
    <t>偏微分方程式の計算数理.eps</t>
  </si>
  <si>
    <t>18偏微分方程式の計算数理</t>
  </si>
  <si>
    <t>複素解析トレッキング</t>
  </si>
  <si>
    <t>本書では、高山のふもとに入って美しい風景を眺め、トレッキングするがごとく、複素解析の世界を解説していく。邦書ではあまり見かけないネバンリンナの二定数定理についても紹介する。最後に、多元数系の中で複素数がもつ著しい特徴を示す「フロベニウスの定理」についての証明を述べる。</t>
  </si>
  <si>
    <t>2023年2月刊行</t>
  </si>
  <si>
    <t>A5・164ページ</t>
  </si>
  <si>
    <t>複素解析トレッキング.eps</t>
  </si>
  <si>
    <t>19複素解析トレッキング</t>
  </si>
  <si>
    <t>代数的・幾何的アプローチによる離散最適化</t>
  </si>
  <si>
    <t>Jesús A. De Loera、Raymond Hemmecke、Matthias Köppe</t>
  </si>
  <si>
    <t>代数的・幾何的の両面からのアプローチにより、離散最適化理論に関するトピックを詳しく取り上げた翻訳書である。本書の大きな特長である「最適化理論と代数学の諸分野との関係を解説する」というコンセプトの下で編纂された書籍は、本書が初めて実施したものと言えるだろう。</t>
  </si>
  <si>
    <t>A5・458ページ</t>
  </si>
  <si>
    <t>代数的・幾何的アプローチによる離散最適化.eps</t>
  </si>
  <si>
    <t>20代数的・幾何的アプロ-チによる離散最適化</t>
  </si>
  <si>
    <t>代数学の歴史</t>
  </si>
  <si>
    <t>Victor J. Katz、Karen Hunger Parshall</t>
  </si>
  <si>
    <t>本書は、古代から20世紀初頭までの代数学の歴史を解説する書籍である。もともとは未知数を決定するための技法の集積であった代数が、群・環・体を始めとした抽象的な現代代数学へとどのように進展していくのかを紐解いていく。</t>
  </si>
  <si>
    <t>B5・426ページ</t>
  </si>
  <si>
    <t>代数学の歴史.eps</t>
  </si>
  <si>
    <t>21代数学の歴史</t>
  </si>
  <si>
    <t>相対論とリーマン幾何学</t>
  </si>
  <si>
    <t>山田澄生</t>
  </si>
  <si>
    <t>一般相対論は重力の理論であり、また時間と空間を結びつける理論でもあるが、数学の立場からは物理現象をリーマン多様体の理論に基づく考察によって定式化する理論ともいえる。本書は数学の立場から書かれた、アインシュタイン方程式が内包する幾何学への入門書である。</t>
  </si>
  <si>
    <t>2023年4月刊行</t>
  </si>
  <si>
    <t>A5・292ページ</t>
  </si>
  <si>
    <t>相対論とリーマン幾何学.eps</t>
  </si>
  <si>
    <t>22相対論とリ-マン幾何学</t>
  </si>
  <si>
    <t>計算トポロジー入門</t>
  </si>
  <si>
    <t>Herbert Edelsbrunner、John L. Harer</t>
  </si>
  <si>
    <t>幾何学とトポロジー、アルゴリズムの分野を超えた融合が進み、その応用範囲は学問の世界を飛び出して実学の世界にまで拡がろうとしている。このような発展を専門家以外の幅広い方にお伝えしようというのが本書の目的である。</t>
  </si>
  <si>
    <t>B5変・274ページ</t>
  </si>
  <si>
    <t>計算トポロジー入門.eps</t>
  </si>
  <si>
    <t>23計算トポロジ-入門</t>
  </si>
  <si>
    <t>活躍する圏論</t>
  </si>
  <si>
    <t xml:space="preserve">Brendan Fong 、David I. Spivak </t>
  </si>
  <si>
    <t>本書では、具体的な現実世界の例を通じて圏論の進んだ話題を理解する。それぞれの章では、電気回路、制御理論など実世界のテーマを動機づけとして、そこから随伴関手や豊穣圏などさまざまな種類の圏論的概念に話がつながっていく。</t>
  </si>
  <si>
    <t>B5・324ページ</t>
  </si>
  <si>
    <t>活躍する圏論.eps</t>
  </si>
  <si>
    <t>24活躍する圏論</t>
  </si>
  <si>
    <t>ルベーグ積分の基礎</t>
  </si>
  <si>
    <t>日野正訓</t>
  </si>
  <si>
    <t>本書は、ルベーグ積分の理論の基礎を詳解したものである。全体像を把握する助けとなるように、導入する概念や定義の意味合い、理論の根幹について、初学者にも配慮した丁寧な解説を行った。また、さまざまな例や演習問題によって理解を深める構成となっている。</t>
  </si>
  <si>
    <t>A5・216ページ</t>
  </si>
  <si>
    <t>ルベーグ積分の基礎.eps</t>
  </si>
  <si>
    <t>25ルベ-グ積分の基礎</t>
  </si>
  <si>
    <t>バナッハ-タルスキーのパラドックス　原著第2版</t>
  </si>
  <si>
    <t>Grzegorz Tomkowicz、Stan Wagon</t>
  </si>
  <si>
    <t>新版では、逆理に関する多数の新しい結果と証明、未解決の問題を掲載している。その中には、Escherの有名な木版画『天使と悪魔』に関係する、双曲平面における逆理もある。新しい章は、60年以上にわたって未解決であった問題「円の正方形化」の完全な証明に充てられている。</t>
  </si>
  <si>
    <t>菊・488ページ</t>
  </si>
  <si>
    <t>バナッハ-タルスキーのパラドックス　原著第2版.eps</t>
  </si>
  <si>
    <t>26バナッハ-タルスキ-のパラドックス　原著第2版</t>
  </si>
  <si>
    <t>コミュニケーションとしての思考</t>
  </si>
  <si>
    <t>Anna Sfard</t>
  </si>
  <si>
    <t>本書を通じて、理論的な考察の中に、数多くの経験的事例がちりばめられている。例のほとんどは数学的なものだが、それらはかなり初等的なものである。人間の思考を理論化することに関心がある人、数学的思考に興味がある人、双方にとって大変有益な書籍と言えよう。</t>
  </si>
  <si>
    <t>A5・410ページ</t>
  </si>
  <si>
    <t>コミュニケーションとしての思考.eps</t>
  </si>
  <si>
    <t>27コミュニケ-ションとしての思考</t>
  </si>
  <si>
    <t>ポール・エルデス：離散数学の魅力</t>
  </si>
  <si>
    <t>Vašek Chvátal／秋山仁　監訳／小舘崇子、酒井利訓、徳永伸一、松井泰子　訳</t>
  </si>
  <si>
    <t>偉大なる数学者への敬愛とユーモアにあふれた一冊！【目次】輝かしいスタート：BERTRANDの仮説／離散幾何学とスピンオフ／Ramsey理論／デルタ・システム／極値集合論／VAN DER WAERDENの定理／極値グラフ理論／フレンドシップ定理／染色数／他</t>
  </si>
  <si>
    <t>B5・288ページ</t>
  </si>
  <si>
    <t>ポール・エルデス：離散数学の魅力.eps</t>
  </si>
  <si>
    <t>28ポ-ル・エルデス:離散数学の魅力</t>
  </si>
  <si>
    <t>ストラング：教養の線形代数</t>
  </si>
  <si>
    <t>ギルバート・ストラング／松崎公紀、平鍋健児　訳</t>
  </si>
  <si>
    <t>世界標準の線形代数を教養として身につけよう！【目次】ベクトルと行列／連立一次方程式Ax=bを解く／4つの基本部分空間／直交性／行列式と線形変換／固有値と固有ベクトル／特異値分解（SVD）／データからの学習／付録：ABとA+Bのランク／ランク1行列における固有値と特異値／他付録あり</t>
  </si>
  <si>
    <t>2023年3月刊行</t>
  </si>
  <si>
    <t>B5・456ページ</t>
  </si>
  <si>
    <t>ストラング：教養の線形代数.eps</t>
  </si>
  <si>
    <t>29ストラング:教養の線形代数</t>
  </si>
  <si>
    <t>34_翔泳社</t>
  </si>
  <si>
    <t>翔泳社</t>
  </si>
  <si>
    <t>Pythonで動かして学ぶ！あたらしい線形代数の教科書</t>
  </si>
  <si>
    <t>かくあき</t>
  </si>
  <si>
    <t>線形代数の基礎をPythonのプログラムを動かしながら学べる書籍です。ベクトル・行列の基本から特異値分解まで、線形代数の基礎を網羅しています。Pythonを使いながら線形代数を学びたい・学びなおしたいエンジニアの方にぴったりの書籍です。</t>
  </si>
  <si>
    <t>A5・240ページ</t>
  </si>
  <si>
    <t>Pythonで動かして学ぶ！あたらしい線形代数の教科書.eps</t>
  </si>
  <si>
    <t>30Pythonで動かして学ぶ!あたらしい線形代数の教科書</t>
  </si>
  <si>
    <t>42_草思社</t>
  </si>
  <si>
    <t>草思社</t>
  </si>
  <si>
    <t>数学者たちの黒板</t>
  </si>
  <si>
    <t>ジェシカ・ワイン 編著/徳田功訳</t>
  </si>
  <si>
    <t>数学者にとって黒板とは、数学と向き合い、数学者たちや生徒たちとつながり、数学の世界を拡張してゆくための最重要ツール。そんな黒板に魅せられた写真家が100を超える数学者の板書を撮影し、その数学者たちの黒板に関するエッセイを同時に収めた、異色の数学×黒板写真集！</t>
  </si>
  <si>
    <t>B5横・240ページ</t>
  </si>
  <si>
    <t>数学者たちの黒板.eps</t>
  </si>
  <si>
    <t>b</t>
  </si>
  <si>
    <t>31数学者たちの黒板</t>
  </si>
  <si>
    <t>51_東京化学同人</t>
  </si>
  <si>
    <t>東京化学同人</t>
  </si>
  <si>
    <t>Rで基礎から学ぶ統計学</t>
  </si>
  <si>
    <t>著者　J.Schmuller／笠田　実　訳</t>
  </si>
  <si>
    <t>初めて統計を学ぶ人向けの教科書．特に大学，大学院などで統計を学び始めた方に有益．“統計だけ” “Rだけ”ではなく，二つをしっかり結びつけたテキストで，どの章からでも読み始めることができるよう工夫している．</t>
  </si>
  <si>
    <t>B5・352ページ</t>
  </si>
  <si>
    <t>Rで基礎から学ぶ統計学.eps</t>
  </si>
  <si>
    <t>32Rで基礎から学ぶ統計学</t>
  </si>
  <si>
    <t>71_丸善出版</t>
  </si>
  <si>
    <t>丸善出版</t>
  </si>
  <si>
    <t>抽象代数学史概講</t>
  </si>
  <si>
    <t>三宅克哉　訳</t>
  </si>
  <si>
    <t>本書は古典的な代数学から現代代数学に至る旅路の主だった段階のいくつかを描き出し、何人かの数学者たちが重要な問題をどのように定式化し解くに至ったかを記述する。</t>
  </si>
  <si>
    <t>2023年1月刊行</t>
  </si>
  <si>
    <t>A5・536ページ</t>
  </si>
  <si>
    <t>抽象代数学史概講.eps</t>
  </si>
  <si>
    <t>33抽象代数学史概講</t>
  </si>
  <si>
    <t>75_森北出版</t>
  </si>
  <si>
    <t>森北出版</t>
  </si>
  <si>
    <t>モデル理論</t>
  </si>
  <si>
    <t>板井昌典</t>
  </si>
  <si>
    <t>「純粋モデル理論」と「応用モデル理論」双方の結果を意識しつつ，基本事項から最近の結果までを解説．素モデル，体の理論，独立性，可算範疇性など，構造（モデル）を分析するための基礎を説明し，Fraisse構成法，付値体のモデル理論，ヒルベルト第5問題の一般化など，重要な応用を紹介．</t>
  </si>
  <si>
    <t>菊・416ページ</t>
  </si>
  <si>
    <t>モデル理論.eps</t>
  </si>
  <si>
    <t>34モデル理論</t>
  </si>
  <si>
    <t>台紙03物理.ai</t>
  </si>
  <si>
    <t>入試問題で楽しむ 相対性理論と量子論</t>
  </si>
  <si>
    <t>三澤信也</t>
  </si>
  <si>
    <t>高校物理に相対性理論や量子論を扱う枠組みはないが、大学入試ではこれらをモチーフとした問題が出題、受験業界でも話題となる。そのような問題を集め、物理学の考え方の凄さ、相対性理論と量子論の奥深さを解説。高校知識をもとに解説しているので、相対性理論と量子論を数学的に楽しむことができる。</t>
  </si>
  <si>
    <t>A5･264ページ</t>
  </si>
  <si>
    <t>入試問題で楽しむ 相対性理論と量子論.eps</t>
  </si>
  <si>
    <t>35入試問題で楽しむ 相対性理論と量子論</t>
  </si>
  <si>
    <t>教養としての量子物理</t>
  </si>
  <si>
    <t>Michael G. Raymer</t>
  </si>
  <si>
    <t>本書は、数式を一切使わず、量子物理の基本的な考え方と最近の応用を易しく丁寧に紹介。基本的な考え方については、標準的解釈に基づいて、古典物理とはどのように異なるか、また我々の日常の直感にいかに反するものかという点を強調した。</t>
  </si>
  <si>
    <t>教養としての量子物理.eps</t>
  </si>
  <si>
    <t>36教養としての量子物理</t>
  </si>
  <si>
    <t>25_講談社</t>
  </si>
  <si>
    <t>講談社</t>
  </si>
  <si>
    <t>熱力学・統計力学</t>
  </si>
  <si>
    <t>高橋和孝</t>
  </si>
  <si>
    <t>透徹した論理のもとに「熱」の現代的描像を説き明かす、至高の雄編。熱力学と統計力学を統一的に論じ、豊富な演習で理解を深める。「熱力学・統計力学の全容を現代的な視点で解き明かす卓越した教科書」東工大・西森秀稔特任教授、推薦！</t>
  </si>
  <si>
    <t>A5・496ページ</t>
  </si>
  <si>
    <t>熱力学・統計力学.eps</t>
  </si>
  <si>
    <t>37熱力学・統計力学</t>
  </si>
  <si>
    <t>非エルミート量子力学</t>
  </si>
  <si>
    <t>羽田野直道、井村健一郎</t>
  </si>
  <si>
    <t>非エルミート量子力学は、物性物理の奥深い理論と、新奇デバイス開発などの多彩な応用を併せもつ注目の新分野である。第14回久保亮五記念賞受賞者が自ら筆をとり、平易に解説。学生から研究者まで必携の、信頼の一冊。</t>
  </si>
  <si>
    <t>A5・232ページ</t>
  </si>
  <si>
    <t>非エルミート量子力学.eps</t>
  </si>
  <si>
    <t>38非エルミ-ト量子力学</t>
  </si>
  <si>
    <t>初等相対性理論　新装版</t>
  </si>
  <si>
    <t>高橋 康</t>
  </si>
  <si>
    <t>世界的物理学者、高橋康教授の知的遺産が待望の復刊！　高校レベルの三角法と微分積分だけから始まる名講義。泰斗が語る老練でエキサイティングな講義は、読者を相対性理論の本質的な理解へ導いてくれる。</t>
  </si>
  <si>
    <t>A5・208ページ</t>
  </si>
  <si>
    <t>初等相対性理論新装版.eps</t>
  </si>
  <si>
    <t>39初等相対性理論　新装版</t>
  </si>
  <si>
    <t>テンソルネットワーク入門</t>
  </si>
  <si>
    <t>西野友年</t>
  </si>
  <si>
    <t>ニューラルネットワーク、量子コンピューター、情報処理、数値解析、半導体など様々な分野に跨って活躍しているテンソルネットワークをていねいに解説。画像認識や量子力学の例を用いて、少しずつ理解を深めていく。入門者に最適の一冊。</t>
  </si>
  <si>
    <t>A5・192ページ</t>
  </si>
  <si>
    <t>テンソルネットワーク入門.eps</t>
  </si>
  <si>
    <t>40テンソルネットワ-ク入門</t>
  </si>
  <si>
    <t>接触と摩擦の物理学</t>
  </si>
  <si>
    <t>中野健　訳</t>
  </si>
  <si>
    <t>世界で最も読まれているトライボロジーの名著を日本語に完訳。接触力学に軸足を置き、固体摩擦の本質を鮮やかに説明する本書は、原子レベルの摩擦から、地球サイズの地震に至るまで、あらゆるスケールにおける摩擦現象を理解するためのガイドとなる一冊。</t>
  </si>
  <si>
    <t>A5変・354ページ</t>
  </si>
  <si>
    <t>接触と摩擦の物理学.eps</t>
  </si>
  <si>
    <t>41接触と摩擦の物理学</t>
  </si>
  <si>
    <t>理論光学入門</t>
  </si>
  <si>
    <t>若野省己　訳</t>
  </si>
  <si>
    <t>ベルリン大学での講義をもとにまとめられた理論物理学シリーズの第4巻にあたる。等方均質な物体と結晶における光学および等方な物体の分散を考察し、量子力学との関係を解説しながら、最後にプランク定数の具体的数値の計算でまとめる。プランクの理論的考察を垣間見ることができる原典。</t>
  </si>
  <si>
    <t>A5・178ページ</t>
  </si>
  <si>
    <t>理論光学入門.eps</t>
  </si>
  <si>
    <t>42理論光学入門</t>
  </si>
  <si>
    <t>量子アニーリングの物理</t>
  </si>
  <si>
    <t>Tanaka、Tamura、Chakrabarti／田中宗、田村亮　訳</t>
  </si>
  <si>
    <t>イジングモデルの数理や量子アニーリング研究の基本に焦点を当て、特にスピングラスの量子統計物理学とその組合せ最適化問題への応用について、詳しく解説。また、量子アニーリングを理解する上で重要な、シミュレーテッドアニーリング、量子ダイナミクス、古典スピンモデルに関する記載も充実。</t>
  </si>
  <si>
    <t>菊・288ページ</t>
  </si>
  <si>
    <t>量子アニーリングの物理.eps</t>
  </si>
  <si>
    <t>43量子アニ-リングの物理</t>
  </si>
  <si>
    <t>動かして理解する 第一原理電子状態計算（第2版）</t>
  </si>
  <si>
    <t>前園涼、市場友宏</t>
  </si>
  <si>
    <t>実験系研究者などの「具体的ミッションをもつ初学者」がいち早く第一原理電子状態計算を実務で扱えるようになるための入門書。無料パッケージQuantumEspressoを動かしながら、押さえるべき勘所を体得します。第2版では構成を一部見直し、Linux初心者により配慮した内容に。</t>
  </si>
  <si>
    <t>菊・224ページ</t>
  </si>
  <si>
    <t>動かして理解する 第一原理電子状態計算（第2版）.eps</t>
  </si>
  <si>
    <t>44動かして理解する 第一原理電子状態計算(第2版)</t>
  </si>
  <si>
    <t>格子振動と構造相転移</t>
  </si>
  <si>
    <t>石橋善弘</t>
  </si>
  <si>
    <t>物性研究において登場する結晶の構造相転移現象について，モデル化と解析法を豊富な具体例とともに詳しく解説．格子振動，群論，ランダウ理論などのベーシックな物理知識に基づき，難解なイメージがある構造相転移現象をできるかぎりわかりやすく，丁寧に説明する．</t>
  </si>
  <si>
    <t>菊・328ページ</t>
  </si>
  <si>
    <t>格子振動と構造相転移.eps</t>
  </si>
  <si>
    <t>45格子振動と構造相転移</t>
  </si>
  <si>
    <t>台紙04化学.ai</t>
  </si>
  <si>
    <t>触媒総合事典</t>
  </si>
  <si>
    <t>触媒学会　編</t>
  </si>
  <si>
    <t>触媒の基礎から幅広い応用分野まで網羅する中項目事典。約250のトピックを通じて我々の豊かな生活を支える触媒を総覧できるレファレンス。〔内容〕触媒とは／調製／キャラクタリゼーション／計算科学／反応工学／資源／ファインケミカル／生命現象／環境触媒／光触媒／他</t>
  </si>
  <si>
    <t>A5・548ページ</t>
  </si>
  <si>
    <t>25274.eps</t>
  </si>
  <si>
    <t>46触媒総合事典</t>
  </si>
  <si>
    <t>化学のためのPythonによるデータ解析・機械学習入門（改訂2版）</t>
  </si>
  <si>
    <t>金子弘昌</t>
  </si>
  <si>
    <t>化学・化学工学分野でPythonを使って機械学習を行うための入門書。データ解析・機械学習を用いて分析することで、プロセス管理を効率化・安定化させたりすることができる。Pythonのインストール方法、データ解析・機械学習の基本理論から、材料設計、プロセス管理について丁寧に解説。</t>
  </si>
  <si>
    <t>B5変･272ページ</t>
  </si>
  <si>
    <t>化学のためのPythonによるデータ解析・機械学習入門（改訂2版）.eps</t>
  </si>
  <si>
    <t>47化学のためのPythonによるデ-タ解析・機械学習入門(改訂2版)</t>
  </si>
  <si>
    <t>セラミックス科学</t>
  </si>
  <si>
    <t>鈴木義和</t>
  </si>
  <si>
    <t>機能の説明よりも、なぜその機能が発現するのかを理解させることを重視。学生向けのテキストだが、末永く使えるおススメの１冊。研究者になりたいと思えるような内容を心がけまとめた。本書を読めば、セラミックスの奥深さがわかる。</t>
  </si>
  <si>
    <t>A5・272ページ</t>
  </si>
  <si>
    <t>セラミックス科学.eps</t>
  </si>
  <si>
    <t>48セラミックス科学</t>
  </si>
  <si>
    <t>有機化学イノベーション</t>
  </si>
  <si>
    <t>山本　尚　監修</t>
  </si>
  <si>
    <t>国内の気鋭の有機化学研究者18人による渾身の研究解説集．各人さまざま，論文には書かれていない独自の思考方法から，発見の瞬間の感動までがエピソードとともに具体的に紹介されている．研究室でのテーマの進め方や学生とともに大きなイノベーションを生むためのヒントが満載である．</t>
  </si>
  <si>
    <t>有機化学イノベーション.eps</t>
  </si>
  <si>
    <t>49有機化学イノベ-ション</t>
  </si>
  <si>
    <t>計算化学（第3版）</t>
  </si>
  <si>
    <t>フランク・ジェンセン／後藤仁志、立川仁典、長嶋雲兵　監訳</t>
  </si>
  <si>
    <t>発行から30年以上、世界中で親しまれてきた計算化学のバイブルがついに翻訳。全19章、900ページ超の大ボリュームで、力場法、分子軌道法、密度汎関数法など、多岐にわたる手法を網羅した。大学院生や研究者の方のリファレンスに最適な一冊。</t>
  </si>
  <si>
    <t>菊・912ページ</t>
  </si>
  <si>
    <t>計算化学（第3版）.eps</t>
  </si>
  <si>
    <t>50計算化学(第3版)</t>
  </si>
  <si>
    <t>台紙05地球科学.ai</t>
  </si>
  <si>
    <t>地球環境問題がよくわかる本(改訂版)</t>
  </si>
  <si>
    <t>浦野紘平、浦野真弥</t>
  </si>
  <si>
    <t>地球温暖化、原発問題、放射性物質汚染、大気汚染、水環境問題、砂漠化問題、アレルギー・化学物質過敏症など、身近に起こっている多くの環境問題を、わかりやすく伝える科学読み物。イラストと図表をふんだんに織り交ぜ、どこから読んでも楽しめる紙面構成になっている。</t>
  </si>
  <si>
    <t>地球環境問題がよくわかる本(改訂版).eps</t>
  </si>
  <si>
    <t>51地球環境問題がよくわかる本(改訂版)</t>
  </si>
  <si>
    <t>データ活用で災害リスクを減らせ！</t>
  </si>
  <si>
    <t>稲田修一</t>
  </si>
  <si>
    <t>自然災害を防ぐことは難しいが、データを有効活用し適切な対応をとることで、効果的な防災・減災、迅速な復旧につなげることが可能。自然災害に関するデータを、防災・減災と災害からの復興にどのように活用していくか、これまでのデータ活用の実例を挙げながら、現状と課題、展望などについて紹介。</t>
  </si>
  <si>
    <t>A5･176ページ</t>
  </si>
  <si>
    <t>データ活用で災害リスクを減らせ！.eps</t>
  </si>
  <si>
    <t>52デ-タ活用で災害リスクを減らせ!</t>
  </si>
  <si>
    <t>人間がいなくなった後の自然</t>
  </si>
  <si>
    <t>カル・フリン/ 木高恵子　訳</t>
  </si>
  <si>
    <t>人間がいなくなれば、自然は新生する。人間が見捨てた土地は、実際にはリセットされた大地で自然が新しい環境として遷移し、地球上のほかのどのエリアとも異なる豊かな場所となっていた。世界中の荒廃し果てた土地を訪ね、自然の回復・新生の実態を追った、人間中心主義以降の時代を切り拓く意欲作。</t>
  </si>
  <si>
    <t>四六・400ページ</t>
  </si>
  <si>
    <t>人間がいなくなった後の自然.eps</t>
  </si>
  <si>
    <t>53人間がいなくなった後の自然</t>
  </si>
  <si>
    <t>地層の科学初心者大歓迎入門セット</t>
  </si>
  <si>
    <t>小白井亮一</t>
  </si>
  <si>
    <t>気軽に地層について学びたい、あるいは教えたいという時、ありそうでなかった楽しい入門書のセット。地層趣味歴がほぼ半世紀、大学院でも地学を専攻し専門的知識のあるハイアマチュアである著者が、これまでに撮り溜めた多数の地層写真を駆使して、地層の面白さを楽しく伝える。</t>
  </si>
  <si>
    <t>A4変形・240ページ/A5・144ページ</t>
  </si>
  <si>
    <t>地層の科学初心者大歓迎入門セット.eps</t>
  </si>
  <si>
    <t>54地層の科学初心者大歓迎入門セット</t>
  </si>
  <si>
    <t>コーウェン地球生命史　第６版</t>
  </si>
  <si>
    <t>マイケル・ベントン　編著／ロバート・ジェンキンズ、久保　泰　監訳</t>
  </si>
  <si>
    <t>生物間の競争，激変する環境，移動する大陸…ダイナミックな生命史の本質を一冊に凝縮．ここ20年の研究手法の革新で明らかになった最新知見の数々を網羅し，最新研究からみえてきた進化の道筋を詳しく解説．文系・理系を問わず，生命の歴史と進化，古生物学に興味のある人すべてを対象にした教科書．</t>
  </si>
  <si>
    <t>B5変・304ページ</t>
  </si>
  <si>
    <t>コーウェン地球生命史.eps</t>
  </si>
  <si>
    <t>55コ-ウェン地球生命史　第6版</t>
  </si>
  <si>
    <t>51-2_東京書籍</t>
  </si>
  <si>
    <t>東京書籍</t>
  </si>
  <si>
    <t>EARTH　図鑑 地球科学の世界</t>
  </si>
  <si>
    <t>スミソニアン協会　監修　三河内岳　日本語版監修</t>
  </si>
  <si>
    <t>美しく、驚異に満ちた地球のすべてを、圧巻のビジュアルで解説。天文学、地質学、気象学、生物学などすべてを網羅した、ユニークな章立て。鉱物や天体の美しい写真や、大陸・海・大気のダイナミックな動きなど、地球まるごとを感じ取ることができる万華鏡のような１冊。</t>
  </si>
  <si>
    <t>B4変型・416ページ</t>
  </si>
  <si>
    <t>EARTH　図鑑 地球科学の世界.eps</t>
  </si>
  <si>
    <t>56EARTH　図鑑 地球科学の世界</t>
  </si>
  <si>
    <t>台紙06生物.ai</t>
  </si>
  <si>
    <t>木本植物の被食防衛</t>
  </si>
  <si>
    <t>小池孝良 編、塩尻かおり 編、中村誠宏 編、鎌田直人 編</t>
  </si>
  <si>
    <t>近年の温暖化を含む環境激変下での森林植物と昆虫類の相互作用に関して、特に植物の防衛に焦点をあて、昆虫類や昆虫の食害活動を植物が巧妙に防ごうとする姿（被食防衛）を解説する。本書を通して、樹林地保全を目指した生物多様性保全に関する基礎情報を提供する。</t>
  </si>
  <si>
    <t>A5・280ページ</t>
  </si>
  <si>
    <t>木本植物の被食防衛.eps</t>
  </si>
  <si>
    <t>57木本植物の被食防衛</t>
  </si>
  <si>
    <t>ゲノム進化学</t>
  </si>
  <si>
    <t>斎藤成也</t>
  </si>
  <si>
    <t>本書は、2007年刊行の『ゲノム進化学入門』を大幅に拡充し、2018年刊行の“Introduction to Evolutionary Genomics”ーSpringer社ーに書かれている内容およびそれ以降の研究の進展を書きこんでアップデートな内容にしたものである。</t>
  </si>
  <si>
    <t>A5・436ページ</t>
  </si>
  <si>
    <t>ゲノム進化学.eps</t>
  </si>
  <si>
    <t>58ゲノム進化学</t>
  </si>
  <si>
    <t>Rによる数値生態学</t>
  </si>
  <si>
    <t>Daniel Borcard、François Gillet、Pierre Legendre</t>
  </si>
  <si>
    <t>本書は3名の生態学者の視点から多変量解析の主要な方法を解説しており、数値生態学とR言語による実装の橋渡しとなるものである。様々な探索的アプローチから始まり、相関と行列、クラスター解析、序列化の実例など、多変量解析の重要な構成要素を論理的に解説している。</t>
  </si>
  <si>
    <t>菊・512ページ</t>
  </si>
  <si>
    <t>Rによる数値生態学.eps</t>
  </si>
  <si>
    <t>59Rによる数値生態学</t>
  </si>
  <si>
    <t>24_工作舎</t>
  </si>
  <si>
    <t>工作舎</t>
  </si>
  <si>
    <t>宮下直の生物多様性3冊セット</t>
  </si>
  <si>
    <t>宮下直</t>
  </si>
  <si>
    <t>日本生態学会会長の宮下直が、一般向けに生物多様性について綴ったエッセイ。基礎的な『生物多様性のしくみを解く』、身近な例をあげる『となりの生物多様性』、絶滅危惧種の蝶ミヤマシジミの研究成果『ソバとシジミチョウ』の3冊をセットに。</t>
  </si>
  <si>
    <t>四六</t>
  </si>
  <si>
    <t>宮下直の生物多様性.eps</t>
  </si>
  <si>
    <t>60宮下直の生物多様性3冊セット</t>
  </si>
  <si>
    <t>エッセンシャル植物育種学 農学系のための基礎</t>
  </si>
  <si>
    <t>國武久登、執行正義、平野智也　編著</t>
  </si>
  <si>
    <t>野菜や果樹、花卉などの園芸作物の多様な育種事例も取り上げ、模式図や写真を多数用いてこの１冊だけで理解できるように努めた。コラムや欄外の注も豊富で楽しく学べる。</t>
  </si>
  <si>
    <t>エッセンシャル植物育種学.eps</t>
  </si>
  <si>
    <t>61エッセンシャル植物育種学 農学系のための基礎</t>
  </si>
  <si>
    <t>ファーブル昆虫記　誰も知らなかった楽しみ方</t>
  </si>
  <si>
    <t>海野和男 写真/伊地知英信　文</t>
  </si>
  <si>
    <t>『ファーブル昆虫記』は子ども向けの入門書と誤解されているが、大人の自然愛好家こそ読むべき本。ファーブルをちゃんと読めば、自然を深く知ることができる！その真価を写真と文章によって解き明かした、自然を愛するナチュラリストのためのファーブル案内書。</t>
  </si>
  <si>
    <t>A5・288ページ</t>
  </si>
  <si>
    <t>ファーブル昆虫記　誰も知らなかった楽しみ方.eps</t>
  </si>
  <si>
    <t>62ファ-ブル昆虫記　誰も知らなかった楽しみ方</t>
  </si>
  <si>
    <t>動物の生理学　-分子メカニズムと多様性-</t>
  </si>
  <si>
    <t>岡良隆、神谷律、久保健雄、竹井祥郎</t>
  </si>
  <si>
    <t>本書は、長く動物学分野で生理学の教育に携わってきた4名の著者によって、動物の生体が示す生命活動機能的側面について分子から個体のレベルまで通して理解し、さらに種の多様性について洞察を深める一助となる教科書となるよう構成された一冊。</t>
  </si>
  <si>
    <t>B5・242ページ</t>
  </si>
  <si>
    <t>動物の生理学　ー分子メカニズムと多様性ー.eps</t>
  </si>
  <si>
    <t>63動物の生理学　-分子メカニズムと多様性-</t>
  </si>
  <si>
    <t>台紙07生命科学.ai</t>
  </si>
  <si>
    <t>原生生物学事典</t>
  </si>
  <si>
    <t>矢﨑裕規、新倉保、猪飼桂、矢吹彬憲、永宗喜三郎、松崎素道、白鳥峻志、島野智、小林富美惠　編</t>
  </si>
  <si>
    <t>原生生物を対象とした様々な研究とそこから明らかとなってきた新たな知見を紹介し，進化，生態，人との関係など，幅広い知識と最新の情報を包括する事典。近年の分類体系についても整理。〔内容〕原生生物とは／進化と分類／原生生物の構造・生態／研究手法</t>
  </si>
  <si>
    <t>A5・452ページ</t>
  </si>
  <si>
    <t>17181.eps</t>
  </si>
  <si>
    <t>64原生生物学事典</t>
  </si>
  <si>
    <t>分子細胞生物学　第9版</t>
  </si>
  <si>
    <t>H.Lodishほか　著／堅田利明、須藤和夫、山本啓一　監訳</t>
  </si>
  <si>
    <t>分子細胞生物学の基準的教科書として世界的に広く使われている“Molecular Cell Biology”の日本語最新版（原著第9版）.いくつかの章を並べ替えて研究の過程・展開や概念がより明確になるよう章立てを再編・改訂した．相分離生物学などの新たな発見や新技術の紹介が加わった．</t>
  </si>
  <si>
    <t>A4変・1112ページ</t>
  </si>
  <si>
    <t>分子細胞生物学　第9版.eps</t>
  </si>
  <si>
    <t>65分子細胞生物学　第9版</t>
  </si>
  <si>
    <t>61_農山漁村文化協会</t>
  </si>
  <si>
    <t>農山漁村文化協会</t>
  </si>
  <si>
    <t>新版　解剖図説　イネの生長</t>
  </si>
  <si>
    <t>星川清親、新田洋司</t>
  </si>
  <si>
    <t>葉、茎、根、穂、籾、玄米などイネの各部位の形態・構造とその生長過程を緻密な細密画と顕微鏡写真で描いた歴史的名著の改訂新版。原著者による細密画はそのまま生かしつつ、刊行後の知見や、新たに撮影した走査電子顕微鏡写真などを加えた。「解題」と、イネ関係の用語について和英対応表も新設。</t>
  </si>
  <si>
    <t>B5・256ページ</t>
  </si>
  <si>
    <t>新版解剖図説イネの生長.eps</t>
  </si>
  <si>
    <t>66新版　解剖図説　イネの生長</t>
  </si>
  <si>
    <t>ジャガイモ大事典</t>
  </si>
  <si>
    <t>農文協　編</t>
  </si>
  <si>
    <t>ジャガイモの原産、来歴、生理生態から、品種、栽培、病害虫対策まで網羅した栽培大百科。気象変動の常態化、肥料資材の高騰、高温干ばつなどの課題に応える。ナガイモ、イチョウイモ、ツクネイモ、ジネンジョも収録。</t>
  </si>
  <si>
    <t>B5・932ページ</t>
  </si>
  <si>
    <t>ジャガイモ大事典.eps</t>
  </si>
  <si>
    <t>67ジャガイモ大事典</t>
  </si>
  <si>
    <t>アグロエコロジー 持続可能なフードシステムの生態学</t>
  </si>
  <si>
    <t>スティーヴン・グリースマン／村本穣司他　監訳</t>
  </si>
  <si>
    <t>持続可能で人類のニーズを満たす農業とは？ 生態系と調和する伝統的農業と健全なフードシステム（食料消費）の実現のために、科学と実践と社会運動を統合するアグロエコロジーの教科書、初めての邦訳。</t>
  </si>
  <si>
    <t>2023年11月刊行</t>
  </si>
  <si>
    <t>B5・512ページ</t>
  </si>
  <si>
    <t>アグロエコロジー.eps</t>
  </si>
  <si>
    <t>68アグロエコロジ- 持続可能なフ-ドシステムの生態学</t>
  </si>
  <si>
    <t>80_羊土社</t>
  </si>
  <si>
    <t>羊土社</t>
  </si>
  <si>
    <t>ヒト生体試料・データ取扱い実践ハンドブック</t>
  </si>
  <si>
    <t>森崎隆幸、西原広史、宮地勇人　監／日本生物資源産業利用協議会、荻島創一　編</t>
  </si>
  <si>
    <t>一連のプロセスで必要なガイドライン，ISO，法律などを1冊で網羅．個別化医療・バイオバンク運営の第一人者が執筆．医学研究者・検査担当者，製薬・診断薬企業研究者，法務・倫理担当者，バイオバンク担当者必読</t>
  </si>
  <si>
    <t>B5・270ページ</t>
  </si>
  <si>
    <t>9784758122658.eps</t>
  </si>
  <si>
    <t>69ヒト生体試料・デ-タ取扱い実践ハンドブック</t>
  </si>
  <si>
    <t>決定版　質量分析活用スタンダード</t>
  </si>
  <si>
    <t>馬場健史、松本雅記、松田史生、山本敦史　編</t>
  </si>
  <si>
    <t>研究から検査まで幅広く使われる質量分析法の鉄板プロトコールを網羅．実例集だから試料・目的に合った分離法や機器の選び方，実験の流れやコツがよくわかる．さらに基礎知識や発展的解析法までをも収載した決定版．</t>
  </si>
  <si>
    <t>B5・363ページ</t>
  </si>
  <si>
    <t>9784758122641.eps</t>
  </si>
  <si>
    <t>70決定版　質量分析活用スタンダ-ド</t>
  </si>
  <si>
    <t>01フィールド系図鑑.ai</t>
  </si>
  <si>
    <t>台紙01フィールド系図鑑.ai</t>
  </si>
  <si>
    <t>67_平凡社</t>
  </si>
  <si>
    <t>平凡社</t>
  </si>
  <si>
    <t>クマタカ生態図鑑</t>
  </si>
  <si>
    <t>若尾親／山﨑亨　監</t>
  </si>
  <si>
    <t>森林の王、クマタカ。その生態行動を写真で説明し、クマタカの生態、研究報告、及び調査方法から保護・保全、法律まで多くの分野を紹介。絶滅に瀕する多くの鳥と国内に生息する日本産固有亜種クマタカの現状を伝える。</t>
  </si>
  <si>
    <t>B5変・600ページ</t>
  </si>
  <si>
    <t>クマタカ生態図鑑.eps</t>
  </si>
  <si>
    <t>71クマタカ生態図鑑</t>
  </si>
  <si>
    <t>台紙08建築・土木.ai</t>
  </si>
  <si>
    <t>室内環境の事典</t>
  </si>
  <si>
    <t>室内環境学会　編</t>
  </si>
  <si>
    <t>家や学校・オフィス，店舗や交通機関など「室内」の環境について，あらゆる角度から学際的に解説した事典。光，音，温度，におい，ほこり，微生物，ペット，家具，電化製品などのあらゆる要素や，そのなかで快適・健康に過ごすための評価・研究や対策に関する多彩なキーワードを読み切り形式で解説。</t>
  </si>
  <si>
    <t>A5・464ページ</t>
  </si>
  <si>
    <t>26652.eps</t>
  </si>
  <si>
    <t>72室内環境の事典</t>
  </si>
  <si>
    <t>地域を変えるランドスケープ はみだしの設計思考</t>
  </si>
  <si>
    <t>石井秀幸、野田亜木子</t>
  </si>
  <si>
    <t>近年の話題作のランドスケープを続々と手がけているのが、スタジオテラ.地域の人びとを巻き込みながら、人が集まる場所へと変えていくランドスケープは、いかにして生まれたか。この本は、スタジオテラ独自の設計術を、「はみだし」をキーワードにして図版多数とともに解き明かしていく。</t>
  </si>
  <si>
    <t>A5･192ページ</t>
  </si>
  <si>
    <t>地域を変えるランドスケープ はみだしの設計思考.eps</t>
  </si>
  <si>
    <t>73地域を変えるランドスケ-プ はみだしの設計思考</t>
  </si>
  <si>
    <t>なぞってカンタン！立体スケッチ練習ノート 増補改訂版</t>
  </si>
  <si>
    <t>染森健一／ビーコム　制作</t>
  </si>
  <si>
    <t>工業デザインや建築デザインなど立体的なモノのイメージを描くときには、立体を客観的にとらえることが大事。デザインスケッチとして説得力のある立体感が出せない、立体的に見せる表現に苦労している読者のために、図学をもとに立体をとらえる方法のヒントと描き方のコツをかんたんに解説している。</t>
  </si>
  <si>
    <t>B5･144ページ</t>
  </si>
  <si>
    <t>なぞってカンタン！立体スケッチ練習ノート 増補改訂版.eps</t>
  </si>
  <si>
    <t>74なぞってカンタン!立体スケッチ練習ノ-ト 増補改訂版</t>
  </si>
  <si>
    <t>アイノとアルヴァ　アアルト書簡集</t>
  </si>
  <si>
    <t>ヘイッキ・アアルト＝アラネン/上山美保子 訳</t>
  </si>
  <si>
    <t>いまなぜアアルトが重要なのか。北欧の建築家の枠を超え、もはや三大巨匠以上に注目されているのはなぜか。その答えが本書にあります。アイノとアルヴァの内面に迫る手紙のほか、グロピウスやライトとの間の手紙も収録。人間に寄り添った作品性だからこそ、手紙から人を知ることが大事なのです。</t>
  </si>
  <si>
    <t>A5・544ページ</t>
  </si>
  <si>
    <t>アイノとアルヴァアアルト書簡集.eps</t>
  </si>
  <si>
    <t>75アイノとアルヴァ　アアルト書簡集</t>
  </si>
  <si>
    <t>50_中央公論美術出版</t>
  </si>
  <si>
    <t>中央公論美術出版</t>
  </si>
  <si>
    <t>アール・デコ　戦間期フランスの求めた近代建築</t>
  </si>
  <si>
    <t>三田村哲哉　</t>
  </si>
  <si>
    <t>アール・デコの原点を紐解く—。戦間期を中心にフランスで建設された数々の建築、その萌芽と興隆、および地方都市への波及と受容の過程を明らかにすることで、今日も世界各地で愛好の止まないアール・デコの由縁をフランスに探る。</t>
  </si>
  <si>
    <t>Ａ5・532ページ</t>
  </si>
  <si>
    <t>アール・デコ.eps</t>
  </si>
  <si>
    <t>76ア-ル・デコ　戦間期フランスの求めた近代建築</t>
  </si>
  <si>
    <t>52_東京大学出版会</t>
  </si>
  <si>
    <t>東京大学出版会</t>
  </si>
  <si>
    <t>汎計画学　ソヴィエト・ロシア篇</t>
  </si>
  <si>
    <t>八束はじめ</t>
  </si>
  <si>
    <t>計画に基づき配置された人々、インフラ、それを可能にするテクノロジー。20世紀の夢が実現したように見えた時、政治・文化の諸局面におけるどのような内的力学があったのか。イデオロギー闘争から建築現場まで、ロシアにおける計画の世紀を精緻にスケール大きく描く。</t>
  </si>
  <si>
    <t>菊・696ページ</t>
  </si>
  <si>
    <t>汎計画学.eps</t>
  </si>
  <si>
    <t>77汎計画学　ソヴィエト・ロシア篇</t>
  </si>
  <si>
    <t>53_東京堂出版</t>
  </si>
  <si>
    <t>東京堂出版</t>
  </si>
  <si>
    <t>建築とエネルギーの人類史</t>
  </si>
  <si>
    <t>バーナバス・カルダー 著　　岩崎　晋也 訳</t>
  </si>
  <si>
    <t>建造物と、それを造り維持するために費やされたエネルギーとの関係を何千年にもわたって辿った、壮大な人類史。エネルギー消費がもたらす環境問題にも言及した本書は、現代のSDGｓの観点からも興味深い。200点の写真とスケッチ掲載。建築家・デザイナーの隈研吾氏推薦。</t>
  </si>
  <si>
    <t>A5・528ページ</t>
  </si>
  <si>
    <t>『建築とエネルギーの人類史』書影帯付き.eps</t>
  </si>
  <si>
    <t>78建築とエネルギ-の人類史</t>
  </si>
  <si>
    <t>台紙09工学・機械.ai</t>
  </si>
  <si>
    <t>スペクトル解析ハンドブック 新装版</t>
  </si>
  <si>
    <t>日野幹雄　総編集</t>
  </si>
  <si>
    <t>各分野の執筆者が実際の応用事例を紹介した総合事典。〔内容〕基礎編（スペクトル解析の基礎，ウェーブレット解析，カオスとフラクタル）／応用編（流体力学，気象，海洋，地震工学，土木・建築，機械工学，航空宇宙・船舶・自動車，化学工学，光学，音声・画像処理，医学，ファイナンス）他</t>
  </si>
  <si>
    <t>B5・636ページ</t>
  </si>
  <si>
    <t>20177.eps</t>
  </si>
  <si>
    <t>79スペクトル解析ハンドブック 新装版</t>
  </si>
  <si>
    <t>ソフトロボット学入門</t>
  </si>
  <si>
    <t>新学術領域「ソフトロボット学」研究班・日本ロボット学会　監修／鈴森康一、中嶋浩平、新山龍馬、舛屋賢　編著</t>
  </si>
  <si>
    <t>ロボット工学の重要なキーテクノロジーであるソフトロボット学の基本構成と数理モデルについて、わかりやすく解説した書籍。柔軟物体の数理と情報処理について一から詳しく解説したうえで、やわらかい機能性材料とデバイスについて述べ、ソフトロボットシステムの設計と制御についてわかりやすく解説。</t>
  </si>
  <si>
    <t>A5･320ページ</t>
  </si>
  <si>
    <t>ソフトロボット学入門—基本構成と柔軟物体の数理—.eps</t>
  </si>
  <si>
    <t>80ソフトロボット学入門</t>
  </si>
  <si>
    <t>カーボンニュートラル社会実現のための資源・エネルギー学</t>
  </si>
  <si>
    <t>浅田隆志 、佐藤理夫</t>
  </si>
  <si>
    <t>本書は、資源問題や地球環境問題を背景としてカーボンニュートラル社会実現のために必要な資源・エネルギーに関する基礎知識や技術についてまとめた本である。著者所有の太陽光発電所写真や水力・風力発電所の写真を掲載していることが類書とは一線を画す内容である．</t>
  </si>
  <si>
    <t>A5・200ページ</t>
  </si>
  <si>
    <t>カーボンニュートラル社会実現のための資源・エネルギー学.eps</t>
  </si>
  <si>
    <t>81カ-ボンニュ-トラル社会実現のための資源・エネルギ-学</t>
  </si>
  <si>
    <t>事例で学ぶ 人を扱う工学研究の倫理</t>
  </si>
  <si>
    <t>福住伸一、西山敏樹、梶谷勇、北村尊義</t>
  </si>
  <si>
    <t>工学系における人を扱う研究倫理について、具体例を示しながらわかりやすく解説！【目次】人を扱う研究・開発・実務と倫理／人を扱う研究における倫理的課題／人を扱う研究倫理に関する取り組み／これからの研究倫理</t>
  </si>
  <si>
    <t>A5・124ページ</t>
  </si>
  <si>
    <t>事例で学ぶ 人を扱う工学研究の倫理.eps</t>
  </si>
  <si>
    <t>82事例で学ぶ 人を扱う工学研究の倫理</t>
  </si>
  <si>
    <t>サプライチェーンサイエンス</t>
  </si>
  <si>
    <t>Wallace J. Hopp／松川弘明、佐藤 知一　監訳</t>
  </si>
  <si>
    <t>サプライチェーンの原理原則を学べる定番書籍、待望の日本語版刊行！【目次】戦略的な基盤／キャパシティ ／ばらつき ／バッチ処理 ／フロー ／バッファリング ／プッシュ・プル ／在庫 ／リスク ／調整／Appendix A 表記一覧／B サプライチェーンサイエンスの原理</t>
  </si>
  <si>
    <t>A5・312ページ</t>
  </si>
  <si>
    <t>サプライチェーンサイエンス.eps</t>
  </si>
  <si>
    <t>83サプライチェ-ンサイエンス</t>
  </si>
  <si>
    <t>台紙11電気・電子.ai</t>
  </si>
  <si>
    <t>ワイヤレス人体センシング</t>
  </si>
  <si>
    <t>阪本卓也</t>
  </si>
  <si>
    <t>マイクロ波やミリ波を使って、人のバイタルサインをレーダなどの電波センサによって非接触で計測する技術の原理と応用方法を、解説した書籍。ワイヤレス人体センシングの土台となるアンテナ工学や基礎的な医療の知識から、実際に応用可能な電波計測と信号処理の方法までを、わかりやすく説明している。</t>
  </si>
  <si>
    <t>A5･224ページ</t>
  </si>
  <si>
    <t>ワイヤレス人体センシング—バイタルサインの電波計測と信号処理—.eps</t>
  </si>
  <si>
    <t>84ワイヤレス人体センシング</t>
  </si>
  <si>
    <t>無線・移動通信工学の基礎</t>
  </si>
  <si>
    <t>大塚裕幸</t>
  </si>
  <si>
    <t>専門科目「無線通信工学」「移動通信工学」向けの教科書。通信工学の基礎科目の履修を前提として、これに接続する内容として、無線通信で用いる電波の性質、送信電力、通信路の伝搬損失、アンテナ特性、受信電力の基本や、ディジタル信号の無線信号への変換・変調などについて解説している。</t>
  </si>
  <si>
    <t>無線・移動通信工学の基礎.eps</t>
  </si>
  <si>
    <t>85無線・移動通信工学の基礎</t>
  </si>
  <si>
    <t>♯趣味で作る人工衛星</t>
  </si>
  <si>
    <t>リーマンサット・プロジェクト</t>
  </si>
  <si>
    <t>宇宙はもう遠くない—衛星開発の魅力と始め方がわかる。宇宙工学科出身者もいない普通のサラリーマンたちが、どのようにして人工衛星を飛ばすことに成功したのか、人工衛星の設計・開発の仕方、打ち上げから運用まで開発秘話を織り交ぜながら紹介した本。時系列順に解説、衛星開発の流れが分かる。</t>
  </si>
  <si>
    <t>B5･216ページ</t>
  </si>
  <si>
    <t>♯趣味で作る人工衛星.eps</t>
  </si>
  <si>
    <t>86♯趣味で作る人工衛星</t>
  </si>
  <si>
    <t>基礎電磁気学：電磁気学マップに沿って学ぶ</t>
  </si>
  <si>
    <t>細川敬祐　著</t>
  </si>
  <si>
    <t>概念の相関地図を使って電磁気学を学ぶ斬新なスタイルの人気教科書．「電磁気学マップ」で俯瞰的に全体像を捉えて学べる．豊富な図から物理量や物理法則のイメージがつかめ，マクスウェル方程式まで最短距離で到達できる．静電界と静磁界の“つくり”を意識することで理解が進む．</t>
  </si>
  <si>
    <t>B5変・164ページ</t>
  </si>
  <si>
    <t>基礎電磁気学.eps</t>
  </si>
  <si>
    <t>87基礎電磁気学:電磁気学マップに沿って学ぶ</t>
  </si>
  <si>
    <t>台紙12情報科学.ai</t>
  </si>
  <si>
    <t xml:space="preserve"> アルゴリズムイントロダクション 第4版 第1巻</t>
  </si>
  <si>
    <t>T. コルメン 他／浅野哲夫、岩野和生、梅尾博司、小山透　他訳</t>
  </si>
  <si>
    <t>世界的名著『アルゴリズムイントロダクション』第4版の翻訳書。より理解が進むように説明を整理して詳細に解説。【目次】基礎／ソートと順序統計量／データ構造／数学的基礎</t>
  </si>
  <si>
    <t>B5・440ページ</t>
  </si>
  <si>
    <t>アルゴリズムイントロダクション第4版　第1巻.eps</t>
  </si>
  <si>
    <t>88 アルゴリズムイントロダクション 第4版 第1巻</t>
  </si>
  <si>
    <t>自然計算の基礎</t>
  </si>
  <si>
    <t>萩谷昌己、横森貴　編／鈴木泰博</t>
  </si>
  <si>
    <t>計算にまつわる幅広い教養が身に付く！【目次】 はじめに／自然計算学~自然をアルゴリズムとして理解する／“人工計算”／アルゴリズムの表記法~カテゴリー論(category・圏論)／計算／自然計算~南方熊楠の哲学・方法／抽象化学系ARMS／ルールダイナミクスのアルゴリズム／他</t>
  </si>
  <si>
    <t>自然計算の基礎.eps</t>
  </si>
  <si>
    <t>89自然計算の基礎</t>
  </si>
  <si>
    <t>改訂新版ファーストステップ ITの基礎</t>
  </si>
  <si>
    <t>國友義久</t>
  </si>
  <si>
    <t>IT技術の教科書として人気の書籍が、改訂新版になって登場！【目次】コンピュータシステムの基本構成について知ろう/入出力装置にはいろいろなものがある/  プロセッサの仕組みはどうなっているのだろう/ データはコンピューの内部でどのように表現されるのだろうか/他</t>
  </si>
  <si>
    <t>B5・248ページ</t>
  </si>
  <si>
    <t>改訂新版ファーストステップ ITの基礎.eps</t>
  </si>
  <si>
    <t>90改訂新版ファ-ストステップ ITの基礎</t>
  </si>
  <si>
    <t>ステップアップ 情報技術の教室</t>
  </si>
  <si>
    <t>池田瑞穂</t>
  </si>
  <si>
    <t>読み進めればいつの間にか情報技術の知識が身につく！【目次】イントロダクション ／情報技術の潮流～最新技術を探る～／情報の表現／コンピュータの仕組みと製品カタログの見方／インターネットの仕組み／情報の整理／ネットワークセキュリティ、ウイルス／メディアリテラシー</t>
  </si>
  <si>
    <t>B5・250ページ</t>
  </si>
  <si>
    <t>ステップアップ 情報技術の教室.eps</t>
  </si>
  <si>
    <t>91ステップアップ 情報技術の教室</t>
  </si>
  <si>
    <t>Cによる理工系解析の数値計算</t>
  </si>
  <si>
    <t>横山良平</t>
  </si>
  <si>
    <t>数値計算を基本から高機能なものまで、理解しやすい流れで解説！【目次】基本的事項／連立一次方程式／多項式近似／非線形方程式／常微分方程式（初期値問題）／常微分方程式（境界値問題）／変分法</t>
  </si>
  <si>
    <t>B5・344ページ</t>
  </si>
  <si>
    <t>Cによる理工系解析の数値計算.eps</t>
  </si>
  <si>
    <t>92Cによる理工系解析の数値計算</t>
  </si>
  <si>
    <t>Juliaプログラミング大全</t>
  </si>
  <si>
    <t>佐藤建太</t>
  </si>
  <si>
    <t>Ｊｕｌｉａは科学技術計算に役立つ新しいプログラミング言語として注目されている。国内きってのＪｕｌｉａｎによる、かゆいところに手が届く名解説！　基礎から実践まで、幅広いトピックを網羅した。必携の決定版！</t>
  </si>
  <si>
    <t>B5変・592ページ</t>
  </si>
  <si>
    <t>Ｊｕｌｉａプログラミング大全.eps</t>
  </si>
  <si>
    <t>93Juliaプログラミング大全</t>
  </si>
  <si>
    <t>コンパクトデータ構造</t>
  </si>
  <si>
    <t>ゴンザロ・ナバロ・著　定兼邦彦・訳</t>
  </si>
  <si>
    <t>１５０を超えるアルゴリズムの擬似コードを掲載した唯一無二の成書。理論から応用例まで、幅広いトピック（ビットベクトル、数列、順列、木、格子、2項関係、グラフ、トライ、テキスト集合など） をていねいに解説した。研究者必携！</t>
  </si>
  <si>
    <t>B5・608ページ</t>
  </si>
  <si>
    <t>コンパクトデータ構造.eps</t>
  </si>
  <si>
    <t>94コンパクトデ-タ構造</t>
  </si>
  <si>
    <t>有理算術演算</t>
  </si>
  <si>
    <t>寒川光、高橋大介</t>
  </si>
  <si>
    <t>究極の精度である「有理算術演算（rational arithmetic）」に基づく数値計算法を解説した，初の専門書．有理算術演算に基づいた線形代数や無理数の計算手法から，高速フーリエ変換や法算術演算を用いた高速化手法まで，C++での実装とともに詳しく解説．</t>
  </si>
  <si>
    <t>B5・400ページ</t>
  </si>
  <si>
    <t>有理算術演算.eps</t>
  </si>
  <si>
    <t>95有理算術演算</t>
  </si>
  <si>
    <t>01知識工学・人工知能.ai</t>
  </si>
  <si>
    <t>台紙01知識工学・人工知能.ai</t>
  </si>
  <si>
    <t>05-2_インプレス</t>
  </si>
  <si>
    <t>インプレス</t>
  </si>
  <si>
    <t xml:space="preserve">実践XAI［説明可能なAI］ </t>
  </si>
  <si>
    <t>Pradeepta Mishra　株式会社クイープ　訳</t>
  </si>
  <si>
    <t>本書では、様々な意思決定につながる機械学習の予測に対する、解釈・説明を行うための手法を紹介します。Pythonライブラリを用い、線形・非線形・時系列モデルなどを解説。自然言語処理、ディープラーニング、エキスパートシステム、コンピュータービジョンについても焦点を当てています。</t>
  </si>
  <si>
    <t>B5変型・320ページ</t>
  </si>
  <si>
    <t>実践XAI［説明可能なAI］ 機械学習の予測を説明するためのPythonコーディング.eps</t>
  </si>
  <si>
    <t xml:space="preserve">96実践XAI[説明可能なAI] </t>
  </si>
  <si>
    <t>ChatGPT API×Pythonではじめる対話型AI実装入門</t>
  </si>
  <si>
    <t>古川渉一</t>
  </si>
  <si>
    <t>ChatGPTのAPIを活用する事で、他のサービスと連携でき、幅広い活用が可能になります。「音声認識サービスと連携し、会話の音声データを文字起こししてChatGPTで要約する」といった処理も可能です。本書では、ChatGPT APIを活用したサービスを実装する方法を解説します。</t>
  </si>
  <si>
    <t>【再】ChatGPT API×Pythonではじめる対話型AI実装入門(GPT-3.5&amp;GPT-4 API対応).eps</t>
  </si>
  <si>
    <t>97ChatGPT API×Pythonではじめる対話型AI実装入門</t>
  </si>
  <si>
    <t>BayoLinkSで実践するベイジアンネットワーク</t>
  </si>
  <si>
    <t>本村陽一</t>
  </si>
  <si>
    <t>ベイジアンネットワークは因果関係を確率によって表示したグラフネットワークで、原因と結果の関係性を数値的に示すことができ、注目されている.本書では基本的な知識と、実際に実務の現場でどのように使われているかの実践例を説明.BayoLinkS（体験版）を用いた実際の分析方法も紹介.</t>
  </si>
  <si>
    <t>B5変･352ページ</t>
  </si>
  <si>
    <t>BayoLinkSで実践するベイジアンネットワーク.eps</t>
  </si>
  <si>
    <t>98BayoLinkSで実践するベイジアンネットワ-ク</t>
  </si>
  <si>
    <t>ゲームAI研究の新展開</t>
  </si>
  <si>
    <t>伊藤毅志　編著</t>
  </si>
  <si>
    <t>ゲームAI研究は、まだまだ人間を超えることが困難な分野もあるし、求められる人間らしさや楽しさの理解、ゲーム体験の評価手法や人間の認知機能の理解などは課題。本書は、これまでのゲームAI研究の理解の上に、これからゲームAI研究をする上でヒントとなるエッセンスの詰まった必読書。</t>
  </si>
  <si>
    <t>A5･360ページ</t>
  </si>
  <si>
    <t>ゲームAI研究の新展開.eps</t>
  </si>
  <si>
    <t>99ゲ-ムAI研究の新展開</t>
  </si>
  <si>
    <t xml:space="preserve">メタバースの教科書 </t>
  </si>
  <si>
    <t>雨宮智浩</t>
  </si>
  <si>
    <t>メタバースは、VR・AR・MR、などの技術を駆使し、仮想空間上でエンターテインメント、コミュニケーション、ビジネスを展開する概念。メタバースの概念が生まれてきた背景・経緯や、メタバースを実現するための種々の要素技術・仮想化技術やその原理・応用と魅力を取り上げて、具体的に解説した。</t>
  </si>
  <si>
    <t>B5変･222ページ</t>
  </si>
  <si>
    <t>メタバースの教科書 —原理・基礎技術から産業応用まで—.eps</t>
  </si>
  <si>
    <t xml:space="preserve">100メタバ-スの教科書 </t>
  </si>
  <si>
    <t xml:space="preserve">基礎から学ぶ 量子コンピューティング </t>
  </si>
  <si>
    <t>工藤和恵</t>
  </si>
  <si>
    <t>本書ではイジングマシンを使った具体的な問題の解き方を解説。イジングマシンは組合せ最適化問題を解く専用のコンピュータで、アニーリング型量子コンピュータと疑似量子コンピュータのことを指す。量子コンピューティングのしくみと、問題の解き方をていねいに解説する。</t>
  </si>
  <si>
    <t>基礎から学ぶ 量子コンピューティング —イジングマシンのしくみを中心に—.eps</t>
  </si>
  <si>
    <t xml:space="preserve">101基礎から学ぶ 量子コンピュ-ティング </t>
  </si>
  <si>
    <t>機械学習トレーニングデータがわかる本</t>
  </si>
  <si>
    <t>吉崎哲郎</t>
  </si>
  <si>
    <t>機械学習やディープラーニングを活用としたビジネスが大きく進化、さまざまな業種で適用が進んでいる。機械学習を高い精度・確率のものとするためには、バリエーションに富んだトレーニングデータを準備することが成功の鍵。本書では、トレーニングデータの性質に焦点をあて、解説を行う。</t>
  </si>
  <si>
    <t>A5･226ページ</t>
  </si>
  <si>
    <t>機械学習トレーニングデータがわかる本.eps</t>
  </si>
  <si>
    <t>102機械学習トレ-ニングデ-タがわかる本</t>
  </si>
  <si>
    <t>10_オライリー・ジャパン</t>
  </si>
  <si>
    <t>オライリー・ジャパン</t>
  </si>
  <si>
    <t>コンピュータビジョンのための実践機械学習</t>
  </si>
  <si>
    <t>Valliappa・Lakshmanan、Martin・Gorner、Ryan・Gillard／大山匠　監訳／松田晃一　訳</t>
  </si>
  <si>
    <t>機械学習モデルを使用して画像に関するさまざまな課題を解くための実践的な解説書。本書では、機械学習エンジニアやデータサイエンティストを対象に、コンピュータビジョンに関連する機械学習の手法、アーキテクチャ、課題、運用などを網羅的に解説。</t>
  </si>
  <si>
    <t>B5変･520ページ</t>
  </si>
  <si>
    <t>コンピュータビジョンのための実践機械学習 -モデルアーキテクチャからMLOpsまで-.eps</t>
  </si>
  <si>
    <t>103コンピュ-タビジョンのための実践機械学習</t>
  </si>
  <si>
    <t>機械学習による検索ランキング改善ガイド</t>
  </si>
  <si>
    <t>真鍋知博、社本秀之、井関洋平、鈴木翔吾</t>
  </si>
  <si>
    <t>検索システムに機械学習を適用し、検索ランキング結果を利用者にとってより適切なものに改善することに焦点を当てた解説書。検索ランキングの改善に役立つ知識と実装例、またそれらを導入するための周辺知識までを包括的に解説します。</t>
  </si>
  <si>
    <t>A5･304ページ</t>
  </si>
  <si>
    <t>機械学習による検索ランキング改善ガイド -技術解説とハンズオンで学ぶ機械学習ランキングモデルの導入と改善-.eps</t>
  </si>
  <si>
    <t>104機械学習による検索ランキング改善ガイド</t>
  </si>
  <si>
    <t>機械学習システムデザイン</t>
  </si>
  <si>
    <t>Chip・Huyen／江川崇、平山順一　訳</t>
  </si>
  <si>
    <t>ビジネスとしての機械学習システムの設計や運用についての解説書。本書では、機械学習の最前線で活躍する著者の豊富な経験と知識に基づき、エンド・ツー・エンドの機械学習システムを設計・構築するための基本原則を明らかにします。</t>
  </si>
  <si>
    <t>B5変･408ページ</t>
  </si>
  <si>
    <t>機械学習システムデザイン.eps</t>
  </si>
  <si>
    <t>105機械学習システムデザイン</t>
  </si>
  <si>
    <t>対話システムの作り方</t>
  </si>
  <si>
    <t>東中竜一郎</t>
  </si>
  <si>
    <t>マツコロイドはなぜ人と話せるのか？【目次】 対話システム事例：旅行案内システム・マツコロイド・なりきりAI アマデウス紅莉栖／対話システムとは／ タスク指向型対話システム／非タスク指向型対話システム／対話システムの評価／対話システムのこれから</t>
  </si>
  <si>
    <t>B5変型・192ページ</t>
  </si>
  <si>
    <t>対話システムの作り方.eps</t>
  </si>
  <si>
    <t>106対話システムの作り方</t>
  </si>
  <si>
    <t>ベイズ最適化—適応的実験計画の基礎と実践</t>
  </si>
  <si>
    <t>今村秀明、松井孝太</t>
  </si>
  <si>
    <t>ベイズ最適化を1から理解して実践できる！【目次】ベイズ最適化 ／ブラックボックス関数のベイズモデリング／ベイズ最適化のアルゴリズム／Optuna によるベイズ最適化の実装方法／制約付きベイズ最適化／多目的ベイズ最適化／次元空間でのベイズ最適化／並列ベイズ最適化</t>
  </si>
  <si>
    <t>A5・316ページ</t>
  </si>
  <si>
    <t>ベイズ最適化.eps</t>
  </si>
  <si>
    <t>107ベイズ最適化-適応的実験計画の基礎と実践</t>
  </si>
  <si>
    <t>pandasデータ処理ドリル</t>
  </si>
  <si>
    <t>株式会社ビープラウド、PyQチーム、斎藤努、古木 友子</t>
  </si>
  <si>
    <t>pandasを使ったデータ処理の腕試し。9つのトピックに分け、全部で51個の厳選した問題を用意。各問題にはメインとなる模範解答以外にも「別解」を用意しているので、様々な考え方に触れられるよう構成しています。本書の問題に触れることで、データサイエンス力を鍛えることができます。</t>
  </si>
  <si>
    <t>A5・380ページ</t>
  </si>
  <si>
    <t>pandasデータ処理ドリル.eps</t>
  </si>
  <si>
    <t>108pandasデ-タ処理ドリル</t>
  </si>
  <si>
    <t>41_創元社</t>
  </si>
  <si>
    <t>創元社</t>
  </si>
  <si>
    <t>身近なモノやサービスから学ぶ「情報」教室シリーズ【全５巻セット】</t>
  </si>
  <si>
    <t>土屋誠司　編著／松本和幸、芋野美紗子、鈴木基之、柘植覚　著</t>
  </si>
  <si>
    <t>親しみやすい〈身近なモノやサービス〉の話題から始まり、まるで授業を受けているような感覚が味わえる読みやすく楽しい入門書。高校の「情報」の学習範囲に準拠し、写真や図表を豊富に掲載。学生から社会人まで役立ちます。</t>
  </si>
  <si>
    <t>A5・880ページ</t>
  </si>
  <si>
    <t>身近なモノやサービスから学ぶ「情報」教室シリーズ１～５【全５巻セット】.eps</t>
  </si>
  <si>
    <t>109身近なモノやサ-ビスから学ぶ「情報」教室シリ-ズ【全5巻セット】</t>
  </si>
  <si>
    <t>60-2_日科技連出版社</t>
  </si>
  <si>
    <t>日科技連出版社</t>
  </si>
  <si>
    <t>文系のためのデータサイエンス</t>
  </si>
  <si>
    <t>大塚佳臣</t>
  </si>
  <si>
    <t>大学において「データサイエンス・AI教育」のリテラシーレベルの習得者を増やすことが急務になっています。本書は数学や統計学の知識を身につけていなくてもデータサイエンスの概念や活用方法を理解できる内容となっています。</t>
  </si>
  <si>
    <t>A5判　160ページ</t>
  </si>
  <si>
    <t>文系のためのデータサイエンス.eps</t>
  </si>
  <si>
    <t>110文系のためのデ-タサイエンス</t>
  </si>
  <si>
    <t>モデルベース深層学習と深層展開</t>
  </si>
  <si>
    <t>和田山正</t>
  </si>
  <si>
    <t>アルゴリズムの性能改善に有効な技術について解説。深層ニューラルネットワークに基づくアプローチと比べて多くの長所をもち、応用分野も無線通信、信号処理、画像処理、最適化、制御系、微分方程式と多岐にわたる。本書ではJulia言語の参考コードを示しつつ、多数の応用事例まで取り上げる。</t>
  </si>
  <si>
    <t>菊・192ページ</t>
  </si>
  <si>
    <t>モデルベース深層学習と深層展開.eps</t>
  </si>
  <si>
    <t>111モデルベ-ス深層学習と深層展開</t>
  </si>
  <si>
    <t>02視覚・画像情報処理.ai</t>
  </si>
  <si>
    <t>台紙02視覚・画像情報処理.ai</t>
  </si>
  <si>
    <t>CVIMチュートリアル1</t>
  </si>
  <si>
    <t>品川政太朗、櫻田健、香川景一郎、寺西信一、加藤大晴／藤吉弘亘 編</t>
  </si>
  <si>
    <t>本書は、情報処理学会CVIM研究会主催で開催されたチュートリアル講演をもとに書かれた『コンピュータビジョン最前線』Winter 2021～Autumn 2022の連載記事「ニュウモン」4編をまとめたものである。新たに必要となった加筆・修正を施し単行本化した。</t>
  </si>
  <si>
    <t>B5変・240ページ</t>
  </si>
  <si>
    <t>CVIMチュートリアル1.eps</t>
  </si>
  <si>
    <t>112CVIMチュ-トリアル1</t>
  </si>
  <si>
    <t>03コンピュータ・ネットワーク.ai</t>
  </si>
  <si>
    <t>台紙03コンピュータ・ネットワーク.ai</t>
  </si>
  <si>
    <t>卒論・レポート Word活用術</t>
  </si>
  <si>
    <t>桑井康行</t>
  </si>
  <si>
    <t>Wordのコツを中心にしたレポートのノウハウ集。煩雑な作業を一気に自動化し、執筆に集中できるようになる。論文の探し方・読み方など、「大学で必須だが、誰も教えてくれない手法」も盛り込む。現役大学生や教授の意見も取り入れ、卒論の必要な学生には役立つ内容となっている。</t>
  </si>
  <si>
    <t>B5･228ページ</t>
  </si>
  <si>
    <t>卒論・レポート Word活用術.eps</t>
  </si>
  <si>
    <t>113卒論・レポ-ト Word活用術</t>
  </si>
  <si>
    <t>量子コンピュータシステム</t>
  </si>
  <si>
    <t>Yongshan・Ding・Frederic、T・ Chong　共著／小野寺民也、金澤直輝、濵村一航　共訳</t>
  </si>
  <si>
    <t>従来のコンピュータシステムの視点から量子コンピュータシステムをとらえた、他に例をみない解説書。現在のノイズのある量子コンピュータシステムの全容と課題をまとめている。必要に応じて参考文献を深掘りしていくことで、量子コンピュータの研究開発者に求められる素養が身につけることができる。</t>
  </si>
  <si>
    <t>A5･280ページ</t>
  </si>
  <si>
    <t>量子コンピュータシステム —ノイズあり量子デバイスの研究開発—.eps</t>
  </si>
  <si>
    <t>114量子コンピュ-タシステム</t>
  </si>
  <si>
    <t>Web APIテスト技法</t>
  </si>
  <si>
    <t>Mark Winteringham、長尾高弘　翻訳</t>
  </si>
  <si>
    <t>プロジェクトに対するテストは必ずしも1つとは限らない。なにをテストすれば品質とリスクにどう影響するかも考えなければならない。本書ではさまざまな種類の実務に生かせるテスト手法を紹介する。</t>
  </si>
  <si>
    <t>B5変・280ページ</t>
  </si>
  <si>
    <t>Web APIテスト技法.eps</t>
  </si>
  <si>
    <t>115Web APIテスト技法</t>
  </si>
  <si>
    <t>要件最適アーキテクチャ戦略</t>
  </si>
  <si>
    <t>VaughnVernon、TomaszJaskuła、株式会社クイープ 　翻訳、株式会社クイープ　監修</t>
  </si>
  <si>
    <t>各種アプリケーションが補完的に動作するモノリシックな従来型システム。システムの構成要素をサービスとして切り出し用途に応じて構成できるマイクロサービス。この2つの潮流をいかにしてイノベーティブなビジネスを援用する基盤へ進化・協調させるかを論じた一冊。</t>
  </si>
  <si>
    <t>B5変・328ページ</t>
  </si>
  <si>
    <t>要件最適アーキテクチャ戦略.eps</t>
  </si>
  <si>
    <t>116要件最適ア-キテクチャ戦略</t>
  </si>
  <si>
    <t>複雑ネットワークと制御理論</t>
  </si>
  <si>
    <t>阿久津達也、ホセ・ナチェル</t>
  </si>
  <si>
    <t>近年注目を集める複雑ネットワークと制御理論の融合について体系的に解説．現実の様々なネットワークを制御できる可能性が示され，制御点解析による効果的な治療・創薬などの実応用も生まれている．基礎となる概念や理論の導入から始めて，各種の数理モデル，解析手法，計算手法などについても説明．</t>
  </si>
  <si>
    <t>菊・216ページ</t>
  </si>
  <si>
    <t>複雑ネットワークと制御理論.eps</t>
  </si>
  <si>
    <t>117複雑ネットワ-クと制御理論</t>
  </si>
  <si>
    <t>04プログラミング・言語.ai</t>
  </si>
  <si>
    <t>台紙04プログラミング・言語.ai</t>
  </si>
  <si>
    <t>スッキリわかるPython入門 第2版</t>
  </si>
  <si>
    <t>国本大悟、須藤秋良、株式会社フレアリンク 監修</t>
  </si>
  <si>
    <t>本書は、Pythonプログラミングの基礎を丹念に解きほぐし、躓くことなく最後まで読み通せる入門書となっています。第2版では、ブラウザで手軽にプログラミングが開始できる「dokopy」（ドコパイ）を本格導入。デザインも一新し、解説手法も改良。ますます分かりやすい内容となりました。</t>
  </si>
  <si>
    <t>A5・424ページ</t>
  </si>
  <si>
    <t>スッキリわかるPython入門 第2版.eps</t>
  </si>
  <si>
    <t>118スッキリわかるPython入門 第2版</t>
  </si>
  <si>
    <t>スッキリわかるJava入門 第4版</t>
  </si>
  <si>
    <t>中山清喬、国本大悟、株式会社フレアリンク 監修</t>
  </si>
  <si>
    <t>実績No.1のJava入門書が、さらに学びやすくなりました。基礎～オブジェクト指向まで、「なぜ？」が必ずわかる解説が大好評。第4版では、Java12を基準に全面的に情報を更新し、仮想開発環境「dokoJava」もブラッシュアップ。トラブル対策FAQ集「エラー解決・虎の巻」も収録。</t>
  </si>
  <si>
    <t>A5・784ページ</t>
  </si>
  <si>
    <t>スッキリわかるJava入門 第4版.eps</t>
  </si>
  <si>
    <t>119スッキリわかるJava入門 第4版</t>
  </si>
  <si>
    <t>Juliaによる数値計算とシミュレーション</t>
  </si>
  <si>
    <t>小高知宏</t>
  </si>
  <si>
    <t>JuliaはC言語の高速性とPythonの記述力を同時に兼ね備えた比較的新しい言語で、数値計算などに適している。Juliaの簡単な解説を行ったのち、物理シミュレーション、確率的シミュレーション、エージェントベースの数値シミュレーションなどの具体例を示す。</t>
  </si>
  <si>
    <t>Juliaによる数値計算とシミュレーション.eps</t>
  </si>
  <si>
    <t>120Juliaによる数値計算とシミュレ-ション</t>
  </si>
  <si>
    <t>Optunaによるブラックボックス最適化</t>
  </si>
  <si>
    <t>佐野正太郎、秋葉拓哉、今村秀明、太田健、水野尚人、柳瀬利彦</t>
  </si>
  <si>
    <t>機械学習に欠かせないハイパーパラメータ調整を自動化するブラックボックス最適化について説明した書籍。Python言語上で動作するフレームワーク“Optuna”によるブラックボックス最適化の実行をOptuna開発者らが説明、基礎を理解しながら実践に即した知識を身につけることができる。</t>
  </si>
  <si>
    <t>Optunaによるブラックボックス最適化.eps</t>
  </si>
  <si>
    <t>121Optunaによるブラックボックス最適化</t>
  </si>
  <si>
    <t>徹底解説 NFTの理論と実践</t>
  </si>
  <si>
    <t>竹井悠人</t>
  </si>
  <si>
    <t>NFTとは「偽造不可な鑑定書＆所有証明書付きのデジタルデータ」のことであり、デジタルデータ（絵画や音楽など）に対して複製されていない唯一無二のものと証明するために利用される。本書はNFTの技術的要素、支える技術、規格、トークンの実装、また開発・発行の仕方などを詳細に解説。</t>
  </si>
  <si>
    <t>A5･272ページ</t>
  </si>
  <si>
    <t>徹底解説 NFTの理論と実践.eps</t>
  </si>
  <si>
    <t>122徹底解説 NFTの理論と実践</t>
  </si>
  <si>
    <t>C#クックブック</t>
  </si>
  <si>
    <t>Joe・Mayo／鈴木幸敏　訳</t>
  </si>
  <si>
    <t>有用性が特に高く、生産性の向上や高品質なコードを担保するようなC#の機能について、遭遇する問題とその解決策を提示するレシピ集です。C#の開発者が知っておくと役に立つ情報を厳選。中級以上の開発者向けに、生産性を高め、コードの品質を高めることができるレシピを多数紹介しています。</t>
  </si>
  <si>
    <t>C#クックブック -プロフェッショナル開発者のためのモダンレシピ-.eps</t>
  </si>
  <si>
    <t>123C#クックブック</t>
  </si>
  <si>
    <t xml:space="preserve">Pythonではじめるバイオインフォマティクス </t>
  </si>
  <si>
    <t>Ken・Youens-Clark／異業種データサイエンス研究会　訳</t>
  </si>
  <si>
    <t>Pythonを使ったバイオインフォマティクス研究のプログラミングスキルを学ぶことができる解説書。Pythonが再現性のある科学的なプログラムを書くのに適していることに焦点を当て、プログラムの文書化やテスト、再現可能なソフトウェアの開発方法を解説します。</t>
  </si>
  <si>
    <t>B5変･460ページ</t>
  </si>
  <si>
    <t>Pythonではじめるバイオインフォマティクス -可読性・拡張性・再現性のあるコードを書くために-.eps</t>
  </si>
  <si>
    <t xml:space="preserve">124Pythonではじめるバイオインフォマティクス </t>
  </si>
  <si>
    <t>Pythonによるデータ分析入門 第3版</t>
  </si>
  <si>
    <t>Wes・McKinney／瀬戸山雅人、小林儀匡　訳</t>
  </si>
  <si>
    <t>データ分析ツール、pandasの開発者による、Pythonでデータサイエンスを行うための解説書。数学・科学計算用ライブラリを活用し、データクリーニングから集計・分析までを行うスキルを学びます。すべてのサンプルコードはダウンロード可能。pandas 2.0対応</t>
  </si>
  <si>
    <t>B5変･612ページ</t>
  </si>
  <si>
    <t>Pythonによるデータ分析入門 第3版 -pandas、NumPy、Jupyterを使ったデータ処理-.eps</t>
  </si>
  <si>
    <t>125Pythonによるデ-タ分析入門 第3版</t>
  </si>
  <si>
    <t>Pythonによる地理空間データ分析</t>
  </si>
  <si>
    <t>Bonny・P. McClain／廣川類　訳</t>
  </si>
  <si>
    <t>本書は、地理空間データ分析に必要な基本的な知識—GIS、データの種類、空間統計学、可視化技術などを紹介し、公開データとJupyter Notebookで提供されているさまざまな社会課題に関するサンプルコードと解説、QGISなどのツールを利用して実践的に学びます。</t>
  </si>
  <si>
    <t>Pythonによる地理空間データ分析.eps</t>
  </si>
  <si>
    <t>126Pythonによる地理空間デ-タ分析</t>
  </si>
  <si>
    <t>RustとWebAssemblyによるゲーム開発</t>
  </si>
  <si>
    <t>Eric・Smith／中田秀基　訳</t>
  </si>
  <si>
    <t>簡単なゲーム開発を通じて、JavaScriptやTypeScriptを使わずに、安全性、高速性、並列性で定評のあるRustを使って、従来より高速かつ安全にブラウザを動かす方法を解説。システムプログラミングだけではなく、Web開発においてもRustの威力を体感することができます。</t>
  </si>
  <si>
    <t>B5変･368ページ</t>
  </si>
  <si>
    <t>RustとWebAssemblyによるゲーム開発 -安全・高速・プラットフォーム非依存のWebアプリ開発入門-.eps</t>
  </si>
  <si>
    <t>127RustとWebAssemblyによるゲ-ム開発</t>
  </si>
  <si>
    <t>SQLではじめるデータ分析</t>
  </si>
  <si>
    <t>Cathy・Tanimura／大橋真也、嶋田健志　監訳／木下哲也　訳</t>
  </si>
  <si>
    <t>本書は、データ分析関連のSQLテクニックを学び、SQLを最大限活用するための解説書。データの前処理から始め、時系列解析、コホート分析、テキスト分析、異常検知など豊富なサンプルとともにわかりやすく解説します。</t>
  </si>
  <si>
    <t>SQLではじめるデータ分析.eps</t>
  </si>
  <si>
    <t>128SQLではじめるデ-タ分析</t>
  </si>
  <si>
    <t>オブジェクト設計スタイルガイド</t>
  </si>
  <si>
    <t>Matthias・Noback／田中裕一　訳</t>
  </si>
  <si>
    <t>より良いオブジェクト指向のコードを書くためのルールを紹介。オブジェクトの種類に応じたオブジェクトの構築、メソッドの定義、状態の変更や公開など、設計ルールを説明します。Java、Python、C#など、あらゆるオブジェクト指向言語に適用できるテクニックを、わかりやすく解説します。</t>
  </si>
  <si>
    <t>B5変･328ページ</t>
  </si>
  <si>
    <t>オブジェクト設計スタイルガイド.eps</t>
  </si>
  <si>
    <t>129オブジェクト設計スタイルガイド</t>
  </si>
  <si>
    <t>ソフトウェア設計のトレードオフと誤り</t>
  </si>
  <si>
    <t>Tomasz・Lelek、Jon・Skeet／渋川よしき、山田智子、本田健悟、辻大志郎、宮永崇史、小橋昌明、柏木祥子、岸本卓也、後藤玲雄、棚井龍之介、原木翔、山本力世　訳</t>
  </si>
  <si>
    <t>プログラミングにおける各種の設計上の選択について、トレードオフの内容やそれがどのような誤りを招きうるのかという点を解説。コードの重複、エラーや例外処理、柔軟性と複雑性のバランスから、API設計、時刻の扱いなど、さまざまな状況におけるトレードオフの実態と、その失敗例をとり上げます。</t>
  </si>
  <si>
    <t>B5変･480ページ</t>
  </si>
  <si>
    <t>ソフトウェア設計のトレードオフと誤り -プログラミングの際により良い選択をするには-.eps</t>
  </si>
  <si>
    <t>130ソフトウェア設計のトレ-ドオフと誤り</t>
  </si>
  <si>
    <t>ディープラーニング実践ガイド</t>
  </si>
  <si>
    <t>Anirudh・Koul、Siddha・Ganju、Meher・Kasam／足立昌彦、太田満久、新村拓也、藤原秀平、松田実法　監訳／牧野聡　訳</t>
  </si>
  <si>
    <t>ディープラーニングの世界にこれから参入したいエンジニアやデータサイエンティスト、AIを搭載した独自のアプリを作りたいと考える方を対象に、ディープラーニングの研究で受賞歴のある3人の著者が、アイデアを現実世界の人々が使用できるものに変換するプロセスを紹介します。</t>
  </si>
  <si>
    <t>ディープラーニング実践ガイド -クラウド、モバイル、ブラウザ、エッジデバイス向けAIアプリ開発入門-.eps</t>
  </si>
  <si>
    <t>131ディ-プラ-ニング実践ガイド</t>
  </si>
  <si>
    <t>ハイパフォーマンスPython 第2版</t>
  </si>
  <si>
    <t>Micha・Gorelick、Ian・Ozsvald／中山光樹　訳</t>
  </si>
  <si>
    <t>CPUやメモリ使用量の観点からハイパフォーマンスなコードを書く方法を解説。パフォーマンスのボトルネックを測定する方法から、最適なデータ構造の選択方法、CythonやNumbaなどのコンパイラの比較、非同期処理、マルチコアCPUの活用法といった最適化のノウハウを学びます。</t>
  </si>
  <si>
    <t>B5変･452ページ</t>
  </si>
  <si>
    <t>ハイパフォーマンスPython 第2版.eps</t>
  </si>
  <si>
    <t>132ハイパフォ-マンスPython 第2版</t>
  </si>
  <si>
    <t>ハッキングAPI</t>
  </si>
  <si>
    <t>Corey・Ball／北原憲、洲崎俊　技術監修／石川朝久　訳</t>
  </si>
  <si>
    <t>Web APIに脆弱性がないかどうかを検証するAPIセキュリティのテスト技術についての解説書です。基礎知識となるWeb APIの仕組みや脆弱性の概要から、テストツール、検証用ラボの構築、各種攻撃テストの技法、現実に起きたデータ侵害の事例まで、体系的に学ぶことができる構成。</t>
  </si>
  <si>
    <t>B5変･432ページ</t>
  </si>
  <si>
    <t>ハッキングAPI -Web APIを攻撃から守るためのテスト技法-.eps</t>
  </si>
  <si>
    <t>133ハッキングAPI</t>
  </si>
  <si>
    <t>プログラミング文体練習</t>
  </si>
  <si>
    <t>Cristina・Videira・Lopes／菊池彰　訳</t>
  </si>
  <si>
    <t>レーモン･クノーの『文体練習』から着想を得て執筆された本書は、1つの課題を異なるプログラミングスタイルで実装し、さまざまなスタイルの特性やスタイルが生まれた歴史的経緯などを解説します。｢単語の出現頻度をカウントして多いものから出力する｣という課題を、40のスタイルで実装します。</t>
  </si>
  <si>
    <t>B5変･316ページ</t>
  </si>
  <si>
    <t>プログラミング文体練習.eps</t>
  </si>
  <si>
    <t>134プログラミング文体練習</t>
  </si>
  <si>
    <t>ルールズ・オブ・プログラミング  -より良いコードを書くための21のルール-</t>
  </si>
  <si>
    <t>Chris・Zimmerman／久富木隆一　訳</t>
  </si>
  <si>
    <t>『Ghost of Tsushima (ゴースト・オブ・ツシマ) 』で著名なゲーム制作スタジオ、Sucker Punch Productions（サッカーパンチプロダクションズ）の共同創設者であるChris Zimmermanによる、プログラミングのベストプラクティス集。</t>
  </si>
  <si>
    <t>A5･452ページ</t>
  </si>
  <si>
    <t>ルールズ・オブ・プログラミング  -より良いコードを書くための21のルール-.eps</t>
  </si>
  <si>
    <t>135ル-ルズ・オブ・プログラミング  -より良いコ-ドを書くための21のル-ル-</t>
  </si>
  <si>
    <t>ロバストPython</t>
  </si>
  <si>
    <t>Patrick・Viafore／鈴木駿　監訳／長尾高弘　訳</t>
  </si>
  <si>
    <t>Python 3.5から導入された型ヒントを使って、ロバストなPythonコードを記述する方法にアプローチします。Pythonにおける型ヒントの位置づけや組み込み型について基本的な事柄をしっかりおさえ、Pythonの型システムを最大限に活用する方法を詳しく解説します。</t>
  </si>
  <si>
    <t>B5変･384ページ</t>
  </si>
  <si>
    <t>ロバストPython -クリーンで保守しやすいコードを書く-.eps</t>
  </si>
  <si>
    <t>136ロバストPython</t>
  </si>
  <si>
    <t>初めてのTypeScript</t>
  </si>
  <si>
    <t>Josh・Goldberg／今村謙士　監訳／原隆文　訳</t>
  </si>
  <si>
    <t>TypeScriptの本格的な入門書。TypeScriptは、世界で最もよく使われ、かつ最も好まれているプログラミング言語の1つです。JavaScriptの基礎的な知識のあるプログラマーを対象に、「型」や「型システム」の基本から、明快かつ包括的にTypeScriptを解説します。</t>
  </si>
  <si>
    <t>B5変･336ページ</t>
  </si>
  <si>
    <t>初めてのTypeScript.eps</t>
  </si>
  <si>
    <t>137初めてのTypeScript</t>
  </si>
  <si>
    <t>入門 モダンLinux</t>
  </si>
  <si>
    <t>Michael・Hausenblas／武内覚、大岩尚宏　訳</t>
  </si>
  <si>
    <t>Linuxのモダンな使い方と最新の話題をコンパクトにまとめたハンドブック。Linuxの最新動向が知りたい、作業を改善し、より効率的に開発を行い、スキルを体系的に整理したいと考える中上級者に向けた構成。押さえておくべき知識を一通り学ぶ事ができる一冊です。</t>
  </si>
  <si>
    <t>B5変･248ページ</t>
  </si>
  <si>
    <t>入門 モダンLinux -オンプレミスからクラウドまで、幅広い知識を会得する-.eps</t>
  </si>
  <si>
    <t>138入門 モダンLinux</t>
  </si>
  <si>
    <t>退屈なことはPythonにやらせよう 第2版</t>
  </si>
  <si>
    <t>Al・Sweigart／相川愛三　訳</t>
  </si>
  <si>
    <t>劇的な業務効率化、生産性向上を達成するには、単純な繰り返し作業の自動化は必須です。本書ではWordやExcel、PDF文書の一括処理、Webからのダウンロード、メールの送受信、画像処理、GUI操作といった面倒で退屈な作業を、Pythonと豊富なモジュールを使って自動化します。</t>
  </si>
  <si>
    <t>A5･744ページ</t>
  </si>
  <si>
    <t>退屈なことはPythonにやらせよう 第2版 -ノンプログラマーにもできる自動化処理プログラミング-.eps</t>
  </si>
  <si>
    <t>139退屈なことはPythonにやらせよう 第2版</t>
  </si>
  <si>
    <t>詳解 システム・パフォーマンス 第2版</t>
  </si>
  <si>
    <t>Brendan・Gregg／西脇靖紘　監訳／長尾高弘　訳</t>
  </si>
  <si>
    <t>本書は、エンタープライズとクラウド環境を対象としたオペレーティングシステムとアプリケーションのパフォーマンス分析と向上について解説します。主にLinuxベースのオペレーティングシステムに含まれるツールとその使用例を通じてシステムパフォーマンスを引き出す手法を説明します。</t>
  </si>
  <si>
    <t>B5変･940ページ</t>
  </si>
  <si>
    <t>詳解 システム・パフォーマンス 第2版.eps</t>
  </si>
  <si>
    <t>140詳解 システム・パフォ-マンス 第2版</t>
  </si>
  <si>
    <t>もっと実用的でないPythonプログラミング</t>
  </si>
  <si>
    <t>Lee Vaughan</t>
  </si>
  <si>
    <t>本書では、太陽系外惑星の発見、友人への極秘メッセージの送信、怪物ミュータントとの戦い、難破した船員の救助、ウォーキングデッドからの脱出などのプロジェクトをコンピュータビジョンや自然言語処理などを適用しながら、Pythonプログラムで実行していく。</t>
  </si>
  <si>
    <t>B5・336ページ</t>
  </si>
  <si>
    <t>もっと実用的でないPythonプログラミング.eps</t>
  </si>
  <si>
    <t>141もっと実用的でないPythonプログラミング</t>
  </si>
  <si>
    <t>ディープラーニングによる自然言語処理</t>
  </si>
  <si>
    <t>山田育矢、柴田知秀、進藤裕之、玉木竜二</t>
  </si>
  <si>
    <t>ディープラーニングによる自然言語処理の基礎から応用までコードを動かしながら学べる書籍。文書分類、評判分析、固有表現認識の3つの実践的なタスクを通じて、ディープラーニングによる自然言語処理を理論と実装の双方の側面から学ぶことができる。</t>
  </si>
  <si>
    <t>B5変・160ページ</t>
  </si>
  <si>
    <t>ディープラーニングによる自然言語処理.eps</t>
  </si>
  <si>
    <t>142ディ-プラ-ニングによる自然言語処理</t>
  </si>
  <si>
    <t>計算理論の基礎1 オートマトンと言語</t>
  </si>
  <si>
    <t>Michael Sipser</t>
  </si>
  <si>
    <t>　Michael Sipser教授による “Theory of Computation” の講義はMIT屈指の名講義で、教室には活気と笑いが絶えることはない。本書はその講義ノートをもとにまとめられた、この分野の標準的教科書である。</t>
  </si>
  <si>
    <t>A5・264ページ</t>
  </si>
  <si>
    <t>オートマトンと言語.eps</t>
  </si>
  <si>
    <t>143計算理論の基礎1 オ-トマトンと言語</t>
  </si>
  <si>
    <t>計算理論の基礎2 計算可能性の理論</t>
  </si>
  <si>
    <t>A5・204ページ</t>
  </si>
  <si>
    <t>計算可能性の理論.eps</t>
  </si>
  <si>
    <t>144計算理論の基礎2 計算可能性の理論</t>
  </si>
  <si>
    <t>計算理論の基礎3 複雑さの理論</t>
  </si>
  <si>
    <t>A5・282ページ</t>
  </si>
  <si>
    <t>複雑さの理論.eps</t>
  </si>
  <si>
    <t>145計算理論の基礎3 複雑さの理論</t>
  </si>
  <si>
    <t>SystemVerilog超入門</t>
  </si>
  <si>
    <t>篠塚一也</t>
  </si>
  <si>
    <t>本書は、初心者を対象にして「超」詳しく書かれたSystemVerilogの入門書である。SystemVerilogは多くの機能を備えているため、初心者が心得ておくべき基礎知識の把握と理解は容易ではない。本書は、そのような障害となりうる仕様・機能に関しては懇切丁寧に解説した。</t>
  </si>
  <si>
    <t>B5変・288ページ</t>
  </si>
  <si>
    <t>SystemVerilog超入門.eps</t>
  </si>
  <si>
    <t>146SystemVerilog超入門</t>
  </si>
  <si>
    <t>増補新訂版　よくわかるC言語</t>
  </si>
  <si>
    <t>長谷川 聡</t>
  </si>
  <si>
    <t>文系・理系を問わない学生のための入門用演習書【目次】まえがきと凡例／さっそくプログラミング／変数と値／演算と演算子／制御構造 分岐・反復・発展と応用／関数 関数をつくる・引数と返却値／配列／文字列の利用／文字と文字列の操作／アドレスとポインタ／構造体の利用／他</t>
  </si>
  <si>
    <t>B5・180ページ</t>
  </si>
  <si>
    <t>増補新訂版　よくわかるC言語.eps</t>
  </si>
  <si>
    <t>147増補新訂版　よくわかるC言語</t>
  </si>
  <si>
    <t>計算論的思考を育むPythonプログラミング入門</t>
  </si>
  <si>
    <t>綾皓二郎</t>
  </si>
  <si>
    <t>Google Colaboratoryでプログラミング力と計算論的思考力を身につける！【目次】プログラミングと計算論的思考／プログラミングの準備／順次構造と処理／条件分岐構造と処理／繰り返し構造と処理／関数の定義と自作／モジュールとライブラリの利用／ファイルの入出力と例外処理／他</t>
  </si>
  <si>
    <t>B5・346ページ</t>
  </si>
  <si>
    <t>計算論的思考を育むPythonプログラミング入門.eps</t>
  </si>
  <si>
    <t>148計算論的思考を育むPythonプログラミング入門</t>
  </si>
  <si>
    <t>R言語入門</t>
  </si>
  <si>
    <t>長畑秀和、中川豊隆、山西佑季</t>
  </si>
  <si>
    <t>例題でRの基本を学べる、初学者のための入門書！【目次】R入門／データの入出力と演算／関数とプログラミング／データの要約／Rコマンダーについて／検出力の適用／付録　RStudioの利用</t>
  </si>
  <si>
    <t>B5・236ページ</t>
  </si>
  <si>
    <t>R言語入門.eps</t>
  </si>
  <si>
    <t>149R言語入門</t>
  </si>
  <si>
    <t>Python言語によるプログラミングイントロダクション第3版</t>
  </si>
  <si>
    <t>JohnV.Guttag／久保幹雄　監／麻生敏正、木村泰紀、小林和博、他訳</t>
  </si>
  <si>
    <t>MITで大人気の講義テキスト！大幅な内容追加を受けて第3版が登場【目次】さあ,始めよう！／Python の概要／簡単な算術プログラム／関数,スコープ,抽象化／構造型,可変性／再帰と広域変数 ／モジュールとファイル ／テストとデバッグ／例外とアサーション／他</t>
  </si>
  <si>
    <t>B5・504ページ</t>
  </si>
  <si>
    <t>Python言語によるプログラミングイントロダクション第3版.eps</t>
  </si>
  <si>
    <t>150Python言語によるプログラミングイントロダクション第3版</t>
  </si>
  <si>
    <t>アルゴリズム図鑑 増補改訂版</t>
  </si>
  <si>
    <t>石田保輝、宮崎 修一</t>
  </si>
  <si>
    <t>プログラミング人口の増加や競技プログラミングの隆盛により、初心者から中級者までアルゴリズムに対する学習意欲は高まっています。本書はアルゴリズムのしくみを徹底図解。入門はもちろん、再学習にもぴったり。全世界250万人が利用した大人気アプリの書籍化、待望の増補改訂版の登場です。</t>
  </si>
  <si>
    <t>B5変・256ページ</t>
  </si>
  <si>
    <t>アルゴリズム図鑑 増補改訂版.eps</t>
  </si>
  <si>
    <t>151アルゴリズム図鑑 増補改訂版</t>
  </si>
  <si>
    <t>データ指向プログラミング</t>
  </si>
  <si>
    <t>YehonathanSharvit、株式会社クイープ　翻訳、株式会社クイープ　監修</t>
  </si>
  <si>
    <t>本書は、実際のシステムにデータ指向プログラミング（DOP）を適用し、その設計から実働までの全構築過程を追った物語です（ただしドキュメンタリーではない）。</t>
  </si>
  <si>
    <t>B5変・480ページ</t>
  </si>
  <si>
    <t>データ指向プログラミング.eps</t>
  </si>
  <si>
    <t>152デ-タ指向プログラミング</t>
  </si>
  <si>
    <t>ミュラーPythonで実践するデータサイエンス　第２版</t>
  </si>
  <si>
    <t>J.P.Mueller、L.Massaron　著／佐藤能臣　訳</t>
  </si>
  <si>
    <t xml:space="preserve">課題設定からデータ収集・整形，機械学習による分析，可視化までコードを実行しながら一通り学べる.データサイエンスを少し知っていて興味があり，まずは全体を通して学んでみたい人に最適な一冊．最初のステップとして学ぶのにちょうどよく，比較的やさしく全体をみわたせる内容となっている． </t>
  </si>
  <si>
    <t>B5・368ページ</t>
  </si>
  <si>
    <t>ミュラーPythonで実践するデータサイエンス　第２版.eps</t>
  </si>
  <si>
    <t>153ミュラ-Pythonで実践するデ-タサイエンス　第2版</t>
  </si>
  <si>
    <t>ミュラーPythonで学ぶ深層学習</t>
  </si>
  <si>
    <t>Ｊ.P.Mueller、L.Massaron　著／沼　晃介、吉田享子　訳</t>
  </si>
  <si>
    <t>深層学習でどんなことができるのか，Pythonで実行しながら学ぶ入門教科書．少しは知っていて，これからさらに知っていこうとしている人が，最初の一歩として手に取るのにちょうど良い．本書を終えると，深層学習の基礎について十分一般的な知識を得た上で，簡単な実装ができるようになる．</t>
  </si>
  <si>
    <t>ミュラーPythonで学ぶ深層学習.eps</t>
  </si>
  <si>
    <t>154ミュラ-Pythonで学ぶ深層学習</t>
  </si>
  <si>
    <t>プログラミング言語の形式的意味論入門</t>
  </si>
  <si>
    <t>末永幸平 監訳/勝股審也、中澤巧爾、西村進、前田敦司 訳</t>
  </si>
  <si>
    <t>本書ではプログラミング言語を形式化し、その性質に関して形式的に論ずるための、数学的な背景知識や数理論理学の手法を解説する。</t>
  </si>
  <si>
    <t>プログラミング言語の形式的意味論入門.eps</t>
  </si>
  <si>
    <t>155プログラミング言語の形式的意味論入門</t>
  </si>
  <si>
    <t>台紙13総記・科学一般.ai</t>
  </si>
  <si>
    <t>火山の事典　第２版 新装版</t>
  </si>
  <si>
    <t>下鶴大輔、荒牧重雄、井田喜明、中田 節也　編</t>
  </si>
  <si>
    <t>地質学・地球物理学・地球化学などの面から主要な知識とデータを正確かつ体系的に解説。〔内容〕火山の噴火現象／噴出物とその堆積物／火山岩／他の惑星の火山／地熱と温泉／火山観測／火山災害と防災対応／外国の主な活火山リスト／日本の火山リスト／日本と世界の火山の顕著な活動例　他</t>
  </si>
  <si>
    <t>B5・592ページ</t>
  </si>
  <si>
    <t>16049.eps</t>
  </si>
  <si>
    <t>156火山の事典　第2版 新装版</t>
  </si>
  <si>
    <t>気象ハンドブック　第３版 新装版</t>
  </si>
  <si>
    <t>新田尚、野瀬純一、伊藤朋之、住明正 　編</t>
  </si>
  <si>
    <t>現代気象問題を取り入れ，環境問題と絡めたよりモダンな気象関係の総合情報源・データブック。気象学地球／大気構造／大気放射過程／大気熱力学／大気大循環気象現象地球規模／総観規模／局地気象気象技術地表からの観測／宇宙からの気象観測応用気象農業生産／林業／水産／大気汚染／防災／他</t>
  </si>
  <si>
    <t>B5・1032ページ</t>
  </si>
  <si>
    <t>16136.eps</t>
  </si>
  <si>
    <t>157気象ハンドブック　第3版 新装版</t>
  </si>
  <si>
    <t>岩石学辞典 新装版</t>
  </si>
  <si>
    <t>鈴木淑夫</t>
  </si>
  <si>
    <t>岩石の名称・組織・成分・構造・作用など，堆積岩，変成岩，火成岩の関連語彙を集大成した本邦初の辞典。歴史的名称や参考文献を充実させ，資料にあたる際の便宜も図った。〔内容〕一般名称／堆積岩／変成岩／火成岩／参考文献／付録（粘性率測定値／組織図／相図他）</t>
  </si>
  <si>
    <t>B5・898ページ</t>
  </si>
  <si>
    <t>16264.eps</t>
  </si>
  <si>
    <t>158岩石学辞典 新装版</t>
  </si>
  <si>
    <t>スポーツ基礎数理ハンドブック 新装版</t>
  </si>
  <si>
    <t>深代千之、柴山明</t>
  </si>
  <si>
    <t>スポーツ科学をを活用できるよう基本的知識・方法を厳選し丁寧に解説。〔内容〕スポーツバイオメカニクス／数／三角比・三角関数／ベクトル／微分法／積分法／微分方程式気分／質点の運動／運動量／力学的エネルギー／回転運動の初歩／剛体の運動／関節トルク／慣性系・非慣性系／古典力学小史　他</t>
  </si>
  <si>
    <t>69050.eps</t>
  </si>
  <si>
    <t>159スポ-ツ基礎数理ハンドブック 新装版</t>
  </si>
  <si>
    <t>災害食の事典</t>
  </si>
  <si>
    <t>一般社団法人日本災害食学会、一社日本災害食学会　監修</t>
  </si>
  <si>
    <t>災害に備えた食品の備蓄や利用，栄養等に関する知見を幅広い観点から解説。供給・支援体制の整備，事例に基づく効果的な品目選定，高齢者など要配慮者への対応など，国・自治体・個人の各主体が平時に確認しておきたいテーマを網羅。</t>
  </si>
  <si>
    <t>61066.eps</t>
  </si>
  <si>
    <t>160災害食の事典</t>
  </si>
  <si>
    <t>災害復興学事典</t>
  </si>
  <si>
    <t>日本災害復興学会　編</t>
  </si>
  <si>
    <t>災害復興に関する理論と復興支援の実践を平易に解説する中項目事典。1章から5章まではテーマ別に各章15項目程度のトピックと関連コラムを掲載し，事例編では国内外における災害と復興の取り組みを紹介する。【内容】復興とは何か／被災者支援／地域社会・経済再生／復興まちづくり／事例編。</t>
  </si>
  <si>
    <t>A5・308ページ</t>
  </si>
  <si>
    <t>50036.eps</t>
  </si>
  <si>
    <t>161災害復興学事典</t>
  </si>
  <si>
    <t>日本の土壌事典</t>
  </si>
  <si>
    <t>日本土壌肥料学会、日本ペドロジー学会　監修／波多野隆介、真常仁志、高田裕介　編</t>
  </si>
  <si>
    <t>本書では日本の土壌の構成や成り立ちを体系的に紹介するとともに，地域ごとの土壌の特徴や利用についても詳述。オールカラー。〔内容〕概要／土壌生成因子／土壌分類と土壌資源／主要な土壌／地域的特徴（北海道，東北，関東甲信越，中部，近畿・中国・四国，九州・沖縄）。</t>
  </si>
  <si>
    <t>B5・384ページ</t>
  </si>
  <si>
    <t>43129.eps</t>
  </si>
  <si>
    <t>162日本の土壌事典</t>
  </si>
  <si>
    <t>ここはこう書け！　いちばんわかりやすい科研費申請書の教科書</t>
  </si>
  <si>
    <t>科研費.com</t>
  </si>
  <si>
    <t>科研費.comで添削した申請書を基に、作文やデザインのコツ、よくある間違いを解説。チェックリストやテンプレートなどの支援ツールで、見やすい申請書作成をお助け！　初めて応募する人も何度も挑戦してきた人も必携の1冊</t>
  </si>
  <si>
    <t>B5・224ページ</t>
  </si>
  <si>
    <t>ここはこう書け！いちばんわかりやすい科研費申請書の教科書.eps</t>
  </si>
  <si>
    <t>163ここはこう書け!　いちばんわかりやすい科研費申請書の教科書</t>
  </si>
  <si>
    <t>筋生理学で読みとくトレーニングの科学</t>
  </si>
  <si>
    <t>石井直方</t>
  </si>
  <si>
    <t>「筋肉博士」として知られる著者が、長年の研究者としての蓄積を世に問う一冊。筋力トレーニングのプログラムを理解するために不可欠な生理学的な知見をわかりやすく解説するとともに、トレーニングの現場で発生するさまざまな疑問の解消につながる先端的研究の成果について紹介する。</t>
  </si>
  <si>
    <t>四六・224ページ</t>
  </si>
  <si>
    <t>筋生理学で読みとくトレーニングの科学.eps</t>
  </si>
  <si>
    <t>164筋生理学で読みとくトレ-ニングの科学</t>
  </si>
  <si>
    <t>44_大修館書店</t>
  </si>
  <si>
    <t>大修館書店</t>
  </si>
  <si>
    <t>スポーツ栄養学</t>
  </si>
  <si>
    <t>Ｌ・バークほか　編著／独立行政法人日本スポーツ振興センター　監修</t>
  </si>
  <si>
    <t>世界的なスポーツ栄養学研究と支援の権威であるルイーズ・バーク博士が監修された「Clinical Sports Nutrition 5th Edition」を日本語訳したバイブル的書籍。スポーツ栄養学研究と実践の背景を知る機会となり、研究と支援に大いに役立つ。</t>
  </si>
  <si>
    <t>2023年９月刊行</t>
  </si>
  <si>
    <t>B5・546ページ</t>
  </si>
  <si>
    <t>スポーツ栄養学.eps</t>
  </si>
  <si>
    <t>165スポ-ツ栄養学</t>
  </si>
  <si>
    <t>66_文学通信</t>
  </si>
  <si>
    <t>文学通信</t>
  </si>
  <si>
    <t>2023デジタルヒューマニティーズ入門</t>
  </si>
  <si>
    <t>今押さえておきたいデジタル技術×人文学の本。新刊『デジタルヒストリーを実践する』ほか全6冊。『人文学のためのテキストデータ構築入門』『欧米圏デジタル・ヒューマニティーズの基礎知識』『ネット文化資源の読み方・作り方』『デジタル学術空間の作り方』『歴史情報学の教科書』。</t>
  </si>
  <si>
    <t>画像さしかえ①（2023デジタルヒューマニティーズ入門）.eps</t>
  </si>
  <si>
    <t>1662023デジタルヒュ-マニティ-ズ入門</t>
  </si>
  <si>
    <t>哲学・思想・言語</t>
    <phoneticPr fontId="1"/>
  </si>
  <si>
    <t>台紙15哲学・思想・言語.ai</t>
  </si>
  <si>
    <t>01_明石書店</t>
  </si>
  <si>
    <t>明石書店</t>
  </si>
  <si>
    <t>言語本質論と個別言語分析</t>
  </si>
  <si>
    <t xml:space="preserve">佐良木昌 、小川文昭 、上田博和 、宮崎正弘 </t>
  </si>
  <si>
    <t>時枝誠記が提唱した言語過程説を批判的に継承し発展させる論文集。『国語学原論』に至る言語過程説の形成過程、指示と表現についての考察と中国語の表現構造、送仮名の本質、日本語と英語の文構造や表現、発想法と認識の違い、について詳述する。</t>
  </si>
  <si>
    <t>A5判・368ページ</t>
  </si>
  <si>
    <t>09_〈言語本質論と個別言語分析〉.eps</t>
  </si>
  <si>
    <t>167言語本質論と個別言語分析</t>
  </si>
  <si>
    <t>13_花鳥社</t>
  </si>
  <si>
    <t>花鳥社</t>
  </si>
  <si>
    <t>後期江戸語の行為要求表現</t>
  </si>
  <si>
    <t>福島 直恭</t>
  </si>
  <si>
    <t>行為を要求する「…なされ」は、どのように「…なさい」へ変化したのか。丁寧表現「…ござります」が「…ございます」を生み出す過程や、命令表現「…ねえ」の成立と衰退過程など、変化事象の共通原理を説く。</t>
  </si>
  <si>
    <t>A5・188ページ</t>
  </si>
  <si>
    <t>9784909832740_600.eps</t>
  </si>
  <si>
    <t>168後期江戸語の行為要求表現</t>
  </si>
  <si>
    <t>近世後期上方語の研究　関西弁の歴史</t>
  </si>
  <si>
    <t>村上　謙</t>
  </si>
  <si>
    <t>宝暦頃から幕末までの話しことばについて概観を示し、語形変化を中心に論じる。文法、音韻、資料、表記、待遇表現、文化的側面等、多角的な視点から浮かび上がる後期上方語の全体像はどのようなものか——近世前期や明治大正期をも射程に、現代関西弁への変遷を捉える。</t>
  </si>
  <si>
    <t>A5・336ページ</t>
  </si>
  <si>
    <t>9784909832757_600.eps</t>
  </si>
  <si>
    <t>169近世後期上方語の研究　関西弁の歴史</t>
  </si>
  <si>
    <t>14_関西大学出版部</t>
  </si>
  <si>
    <t>関西大学出版部</t>
  </si>
  <si>
    <t>詩と哲学のあわい</t>
  </si>
  <si>
    <t>井上克人</t>
  </si>
  <si>
    <t>詩作と哲学的思索にはともに語りえざるものを語ろうとする営みがある。本書は宗教哲学と比較思想の視点に立ち、日本文化の深層を探り、大燈国師・西田幾多郎・鈴木大拙に見る禅の本質に迫り、徳川期古学派の古典理解をドイツ解釈学に照らし合わせ、内藤湖南の歴史認識に見る哲学的傾向をも指摘する。</t>
  </si>
  <si>
    <t>A5・514ページ</t>
  </si>
  <si>
    <t>詩と哲学のあわい.eps</t>
  </si>
  <si>
    <t>170詩と哲学のあわい</t>
  </si>
  <si>
    <t>14-2_北大路書房</t>
  </si>
  <si>
    <t>北大路書房</t>
  </si>
  <si>
    <t>神経神学：科学は霊性にいかに光を当てるか</t>
  </si>
  <si>
    <t>アンドリュー・ニューバーグ　著　貝谷久宣　訳</t>
  </si>
  <si>
    <t>宗教は科学に還元されるものでも，対立するものでもない。神経神学は宗教的経験と脳プロセスとの相互作用から心と脳の関係を探求する。そして〈霊性〉との関連から，苦痛のケアや瞑想や儀式などの実践を捉える。宗教を拒絶してもなお本能的な衝動として生じる人間の宗教的側面や精神性の理解を試みる。</t>
  </si>
  <si>
    <t>A5・400ページ</t>
  </si>
  <si>
    <t>神経神学.eps</t>
  </si>
  <si>
    <t>171神経神学:科学は霊性にいかに光を当てるか</t>
  </si>
  <si>
    <t>22_勁草書房</t>
  </si>
  <si>
    <t>勁草書房</t>
  </si>
  <si>
    <t>重要なことについて　第3巻</t>
  </si>
  <si>
    <t>デレク・パーフィット／森村進　訳</t>
  </si>
  <si>
    <t>『重要なことについて』第1巻、第2巻の刊行直前に開かれたセミナーを元に編まれた論文集『何か本当に重要なことがあるのか？』に寄せられた批判的検討に対して、パーフィットは第3巻となる本書で基本的な主張は維持しつつも、修正も加えながら応答を繰り広げる。パーフィット最後の著書！</t>
  </si>
  <si>
    <t>重要なことについて第3巻.eps</t>
  </si>
  <si>
    <t>172重要なことについて　第3巻</t>
  </si>
  <si>
    <t>何か本当に重要なことがあるのか？</t>
  </si>
  <si>
    <t>ピーター・シンガー　編／森村進　監訳／太田寿明、三浦基生、山本啓介　訳</t>
  </si>
  <si>
    <t>『重要なことについて』刊行直前にシンガーが開催したセミナーには、パーフィットと反対の立場をとる名だたる哲学者たちが招かれた。このセミナーが「倫理学における客観主義」の議論にも刺激を与え、1冊の重要な本書として結実するとともに『重要なことについて　第3巻』をも生んだのである。</t>
  </si>
  <si>
    <t>A5・366ページ</t>
  </si>
  <si>
    <t>何か本当に重要なことがあるのか？.eps</t>
  </si>
  <si>
    <t>173何か本当に重要なことがあるのか?</t>
  </si>
  <si>
    <t>キルヒャーの世界図鑑　新装版</t>
  </si>
  <si>
    <t>ジョスリン・ゴドウィン／川島昭夫　訳</t>
  </si>
  <si>
    <t>中国文明エジプト起源説、地下世界論、暗号論、幻燈器の発明など、17世紀の綺想学者アタナシウス・キルヒャーの膨大な業績を、奇怪な図像を通して紹介。1986年の邦訳初版から、40年弱の時を経て図像を全面リマスター&amp;20頁増補！　澁澤龍彦・中野美代子・荒俣宏の解説付。</t>
  </si>
  <si>
    <t>A5変・344ページ</t>
  </si>
  <si>
    <t>キルヒャーの世界図鑑.eps</t>
  </si>
  <si>
    <t>174キルヒャ-の世界図鑑　新装版</t>
  </si>
  <si>
    <t>26_晃洋書房</t>
  </si>
  <si>
    <t>晃洋書房</t>
  </si>
  <si>
    <t>「国家語」という思想</t>
  </si>
  <si>
    <t>西島佑</t>
  </si>
  <si>
    <t>「国家語」は「国語」とどのように違うのか。国家が言語を法的に制定すればどのような作用を社会におよぼすのか。オーストリア帝国、ソ連・旧ソ連地域で確立してきた多言語主義の思想を「国家語」という観点から考察し、日本語にたどりついてきた経緯と意義を考察する思想史のこころみ。</t>
  </si>
  <si>
    <t>『「国家語」という思想』.eps</t>
  </si>
  <si>
    <t>175「国家語」という思想</t>
  </si>
  <si>
    <t>28-2_作品社</t>
  </si>
  <si>
    <t>作品社</t>
  </si>
  <si>
    <t>新装版 哲学の集大成・要綱　第一部 論理学</t>
  </si>
  <si>
    <t>G・W・F・ヘーゲル／長谷川宏訳</t>
  </si>
  <si>
    <t>ヘーゲル哲学の集大成！『エンチクロペディ』第一部。一般に『小論理学』として知られる本書は、ヘーゲル哲学の精髄を、講義用手引き、注解、口頭説明により解りやすく解き明かす。ここで論理とは現実総体の骨組みを指す。そのため本書は思考の論理学以上に、世界の論理学、存在の論理学となる。</t>
  </si>
  <si>
    <t>第一部　論理学.eps</t>
  </si>
  <si>
    <t>176新装版 哲学の集大成・要綱　第一部 論理学</t>
  </si>
  <si>
    <t>新装版 哲学の集大成・要綱　第二部 自然哲学</t>
  </si>
  <si>
    <t>ヘーゲル哲学の集大成！『エンチクロペディ』第二部。理性の貫徹する自然界はどのような構造か。〈力学〉〈物理学〉〈有機体学〉の三つで世界総体を概念的に把捉。無機的自然から生命の登場、自然の死と精神の成立の過程を体系的に描く。『論理学』から『精神哲学』へ至る「哲学体系」の要諦。</t>
  </si>
  <si>
    <t>A5・596ページ</t>
  </si>
  <si>
    <t>第二部　自然哲学.eps</t>
  </si>
  <si>
    <t>177新装版 哲学の集大成・要綱　第二部 自然哲学</t>
  </si>
  <si>
    <t>新装版 哲学の集大成・要綱　第三部 精神哲学</t>
  </si>
  <si>
    <t>ヘーゲル哲学の集大成！『エンチクロペディ』第三部。改めて精神とは何か。「第一篇　主観的精神」「第二篇　客観的精神」「第三篇　絶対精神」の構成のもとに、個人の欲望・理性・想像力から法・道徳・国家そして芸術・宗教・哲学まで人間精神の全営為を総攬するヘーゲル哲学の精髄。</t>
  </si>
  <si>
    <t>A5・440ページ</t>
  </si>
  <si>
    <t>第三部　精神哲学.eps</t>
  </si>
  <si>
    <t>178新装版 哲学の集大成・要綱　第三部 精神哲学</t>
  </si>
  <si>
    <t>31_春秋社</t>
  </si>
  <si>
    <t>春秋社</t>
  </si>
  <si>
    <t>涙の果て　知られざる女性のハリウッド・メロドラマ</t>
  </si>
  <si>
    <t>スタンリー・カヴェル　著／中川雄一　訳</t>
  </si>
  <si>
    <t>「私には映画が哲学のために創られたかのように見える」——独得のウィトゲンシュタイン解釈をベースに、精神分析を疑問の渦中に投じつつ、『ガス燈』『情熱の航路』など古典ハリウッド映画を論じ、現代における人間存在を探究するカヴェル映画論の頂点。</t>
  </si>
  <si>
    <t>四六判・416ページ</t>
  </si>
  <si>
    <t>涙の果て.eps</t>
  </si>
  <si>
    <t>179涙の果て　知られざる女性のハリウッド・メロドラマ</t>
  </si>
  <si>
    <t>31-3_人文書院</t>
  </si>
  <si>
    <t>人文書院</t>
  </si>
  <si>
    <t>医学と儒学</t>
  </si>
  <si>
    <t>向静静</t>
  </si>
  <si>
    <t>古方派医学の「四大家」後藤艮山・香川修庵・山脇東洋・吉益東洞が実践した「復古」の多様性を解き明かし、彼らを近代医学的評価から解放する、近世日本医学史を再定位する意欲作。</t>
  </si>
  <si>
    <t>四六・３４６ページ</t>
  </si>
  <si>
    <t>9784409041246.eps</t>
  </si>
  <si>
    <t>180医学と儒学</t>
  </si>
  <si>
    <t>55_東方書店</t>
  </si>
  <si>
    <t>東方書店</t>
  </si>
  <si>
    <t>文章力をワンランク上げる　中国語接続詞用法辞典</t>
  </si>
  <si>
    <t>劔重依子、木山愛莉、喬秦寧　編著</t>
  </si>
  <si>
    <t>多種多様な接続詞から中国人がよく使う200個を厳選。解説は簡潔にし例文を多く収録することで、実例からニュアンスや使い方をマスターできるようにしている。収録はピンイン順、目次には「逆接関係」「累加関係」など各接続詞の性質も表示する。学ぶ側にも教える側にも有用な1冊。</t>
  </si>
  <si>
    <t>2023年06月刊行</t>
  </si>
  <si>
    <t>四六・480ページ</t>
  </si>
  <si>
    <t>22306文章力をワンランク上げる　中国語接続詞用法辞典.eps</t>
  </si>
  <si>
    <t>181文章力をワンランク上げる　中国語接続詞用法辞典</t>
  </si>
  <si>
    <t>65_ひつじ書房</t>
  </si>
  <si>
    <t>ひつじ書房</t>
  </si>
  <si>
    <t>直喩とは何か—理論検証と実例分析—</t>
  </si>
  <si>
    <t>半沢幹一　編</t>
  </si>
  <si>
    <t>これまで論じられることの少なかった直喩についての初めての論文集。従来の直喩論に関する批判的な検討と、詳細な分析とを通し、その独自の特徴を明らかにする。</t>
  </si>
  <si>
    <t>直喩とは何か.eps</t>
  </si>
  <si>
    <t>182直喩とは何か-理論検証と実例分析-</t>
  </si>
  <si>
    <t>イン／ポライトネス—からまる善意と悪意—</t>
  </si>
  <si>
    <t>滝浦真人、椎名美智　編</t>
  </si>
  <si>
    <t>悪態や毒舌のようなインポライトな言語行動は、ポライトなそれよりも複雑に絡み合う。本音と建前が交錯するわりきれない言葉とコミュニケーションに、言語研究者らが挑む。</t>
  </si>
  <si>
    <t>イン／ポライトネス.eps</t>
  </si>
  <si>
    <t>183イン/ポライトネス-からまる善意と悪意-</t>
  </si>
  <si>
    <t>日本語と近隣言語における文法化</t>
  </si>
  <si>
    <t>ナロック・ハイコ、青木博史　編</t>
  </si>
  <si>
    <t>日本語及び近隣言語（琉球語・中国語）に焦点を当て、これらの言語における文法化の特徴を解明。近隣言語では日本語にはない様相を見せており、今後の研究の土台となる書。</t>
  </si>
  <si>
    <t>日本語と近隣言語における文法化.eps</t>
  </si>
  <si>
    <t>184日本語と近隣言語における文法化</t>
  </si>
  <si>
    <t>アニマル・スタディーズ29の基本概念</t>
  </si>
  <si>
    <t>ローリー・グルーエン　編／大橋洋一　監訳</t>
  </si>
  <si>
    <t>「生政治」「とらわれ」「倫理」「法」「痛み」「権利」「ヴィーガン」など29のキー概念から、従来の人間中心の世界観を解体し、未来の変革を目指す上で不可欠な“アニマル・スタディーズ”の様々な視座と思考の方法を提示する。</t>
  </si>
  <si>
    <t>A5・800ページ</t>
  </si>
  <si>
    <t>アニマル・スタディーズ.eps</t>
  </si>
  <si>
    <t>185アニマル・スタディ-ズ29の基本概念</t>
  </si>
  <si>
    <t>68_ぺりかん社</t>
  </si>
  <si>
    <t>ぺりかん社</t>
  </si>
  <si>
    <t>十七・十八世紀の日本儒学と明清考証学</t>
  </si>
  <si>
    <t>石運</t>
  </si>
  <si>
    <t>朱子学から古義学・古文辞学、折衷学へという過程を辿った日本儒学思想の形成とその特質が、中国における理学から考証学への展開と「共時的」なものであることを諸派の舶来書籍による経書受容と各学塾の活動の詳細な分析から跡づけ、従来の定説とは異なる東アジア思想史像を提示する。</t>
  </si>
  <si>
    <t>十七・十八世紀の日本儒学と明清考証学.eps</t>
  </si>
  <si>
    <t>186十七・十八世紀の日本儒学と明清考証学</t>
  </si>
  <si>
    <t>李退渓心学</t>
  </si>
  <si>
    <t>井上厚史</t>
  </si>
  <si>
    <t>李朝の代表的文臣・李退渓（1501-1570）の思想は「主理」派の哲学として朝鮮儒学の最高峰とされ、林羅山や山崎闇斎ら近世日本朱子学にも大きな影響を与えた、という定説は戦前の帝国的学知による虚構であり、退渓のテキストの丹念な読解からその思想を独自の「心学」と捉えた著者畢生の研究。</t>
  </si>
  <si>
    <t>2023年3月刊</t>
  </si>
  <si>
    <t>李退渓心学.eps</t>
  </si>
  <si>
    <t>187李退渓心学</t>
  </si>
  <si>
    <t>啓蒙思想の百科事典</t>
  </si>
  <si>
    <t>日本18世紀学会 啓蒙思想の百科事典編集委員会 編</t>
  </si>
  <si>
    <t>ヨーロッパ史における18世紀は「啓蒙の時代」と呼ばれ、理性による「知」の地殻変動が起こった時代であるとされている。本書ではこの知と科学の行きかう時代を探る。</t>
  </si>
  <si>
    <t>A5・714ページ</t>
  </si>
  <si>
    <t>啓蒙思想の百科事典.eps</t>
  </si>
  <si>
    <t>188啓蒙思想の百科事典</t>
  </si>
  <si>
    <t>技術哲学講義</t>
  </si>
  <si>
    <t>直江清隆/久木田水生 監訳</t>
  </si>
  <si>
    <t>AIやロボット、仮想通貨など、21世紀の技術的課題に対応した最新かつ包括的な技術哲学の概要を提供。古典的な理論をカバーしつつ、新たな展開を示した渾身の一冊。</t>
  </si>
  <si>
    <t>A5・396ページ</t>
  </si>
  <si>
    <t>技術哲学講義.eps</t>
  </si>
  <si>
    <t>189技術哲学講義</t>
  </si>
  <si>
    <t>73_ミネルヴァ書房</t>
  </si>
  <si>
    <t>ミネルヴァ書房</t>
  </si>
  <si>
    <t>インド哲学入門</t>
  </si>
  <si>
    <t>ロイ・Ｗ・ペレット/加藤隆宏　訳</t>
  </si>
  <si>
    <t>インド哲学の教科書はこれまで、インドにおこった思想を通時的に紹介するものがほとんどであったが、本書はインド哲学を７つのトピックごとに紹介する画期的な概説書である。これからインド哲学を専攻しようとする学生にとって、基礎から学ぶための好書。</t>
  </si>
  <si>
    <t>A5判/392頁</t>
  </si>
  <si>
    <t>01インド哲学入門.eps</t>
  </si>
  <si>
    <t>190インド哲学入門</t>
  </si>
  <si>
    <t>責任という倫理</t>
  </si>
  <si>
    <t>國部克彦、後藤玲子 編著</t>
  </si>
  <si>
    <t>リスク社会、政策決定、政治過程、隣人、公平、ジェンダー、企業といった領域に生じている問題を分析するなかで、「責任」という手垢のついた概念を再検討し、時代に対応した形に鍛えなおすことで、問題解決への糸口を探っていく。新たな時代の倫理を示す、総合的研究の成果。</t>
  </si>
  <si>
    <t>A5判/248頁</t>
  </si>
  <si>
    <t>02責任という倫理.eps</t>
  </si>
  <si>
    <t>191責任という倫理</t>
  </si>
  <si>
    <t>79_ゆまに書房</t>
  </si>
  <si>
    <t>ゆまに書房</t>
  </si>
  <si>
    <t>古漢字発展論　漢字文化研究叢書 ２</t>
    <phoneticPr fontId="1"/>
  </si>
  <si>
    <t xml:space="preserve">黄徳寛 著／藪 敏裕 監訳 </t>
  </si>
  <si>
    <t>商代前期より秦の時代における古漢字を具体的に分析し、その発展史の理論的枠組みと評価基準を確立。第1章 漢字発展研究をめぐる幾つかの問題／第2章・第3章 商代文字／第4章 西周文字／第5章 春秋文字／第6章 戦国文字／第7章 秦系文字／第8章 古漢字の発展に関する基本認識</t>
  </si>
  <si>
    <t>2023年６月刊行</t>
  </si>
  <si>
    <t>A５判・672ページ</t>
  </si>
  <si>
    <t>古漢字発展論.eps</t>
  </si>
  <si>
    <t>192古漢字発展論　漢字文化研究叢書 2</t>
  </si>
  <si>
    <t>台紙16宗教.ai</t>
  </si>
  <si>
    <t>05_岩波書店</t>
  </si>
  <si>
    <t>岩波書店</t>
  </si>
  <si>
    <t>仏教辞典　第3版</t>
  </si>
  <si>
    <t>中村元、福永光司、田村芳朗、今野達、末木文美士　編</t>
  </si>
  <si>
    <t>2002年の第2版から20年ぶりの改訂版。第3版編集に当たっては、既存項目を見直して最新の研究成果を盛り込むとともに、200を超える新項目を追加。歴史上の仏教を理解するだけでなく、現代に生きる宗教・思想として仏教を考える一助となる1冊。</t>
  </si>
  <si>
    <t>四六判・1312ページ</t>
  </si>
  <si>
    <t>【岩波書店】仏教辞典第三版.eps</t>
  </si>
  <si>
    <t>193仏教辞典　第3版</t>
  </si>
  <si>
    <t>日本のキリスト教迫害期における宣教師の「堅信」論争</t>
  </si>
  <si>
    <t>ベルナット・マルティ・オロバル、島田潔、アントニオ・ドニャス</t>
  </si>
  <si>
    <t>キリスト教徒が入信儀礼として聖香油を頭に塗る「堅信」をめぐって、江戸時代の禁教前に起こった、ポルトガルのイエズス会とスペインのフランシスコ会などの托鉢修道会との論争を記した、歴史的にも貴重な史料を紹介する。口絵50頁。</t>
  </si>
  <si>
    <t>A5判・296ページ</t>
  </si>
  <si>
    <t>日本のキリスト教迫害期における宣教師の「堅信」論争.eps</t>
  </si>
  <si>
    <t>194日本のキリスト教迫害期における宣教師の「堅信」論争</t>
  </si>
  <si>
    <t>生成と統合の神学　日本・山崎闇斎・世界思想</t>
  </si>
  <si>
    <t>久保隆司</t>
  </si>
  <si>
    <t>近世前期を生きた巨星・ 山崎闇斎。その「神儒兼学」思想の本質に迫るため、井筒俊彦、エリクソン、ユング、最澄、天海、朱子、メルロ゠ポンティ、デカルトなど、超域的な学問リソースを駆使して考察する。風土論・身心論・超越論の観点から立体的に浮かび上がる闇斎神学。</t>
  </si>
  <si>
    <t>A5判・544ページ</t>
  </si>
  <si>
    <t>生成と統合の神学.eps</t>
  </si>
  <si>
    <t>195生成と統合の神学　日本・山崎闇斎・世界思想</t>
  </si>
  <si>
    <t>小部経典 第一巻（原始仏典ＩＶ）</t>
  </si>
  <si>
    <t>中村元、前田專學　監修／羽矢辰夫、矢島道彦、榎本文雄　編集／中村元、羽矢辰夫　訳</t>
  </si>
  <si>
    <t>『パーリ語三蔵』の「経蔵」に収められている原始仏教経典、『長部経典』『中部経典』『相応部経典』『増支部経典』に続く最後の経典、『小部経典』の現代語訳。第一巻は、第１経「クッダカパータ」、第２経「ダンマパダ」、第３経「ウダーナ」、第４経「イティヴッタカ」を収録。</t>
  </si>
  <si>
    <t>A5判・392ページ</t>
  </si>
  <si>
    <t>原始仏典ＩＶ 第一巻 小部経典１.eps</t>
  </si>
  <si>
    <t>196小部経典 第一巻(原始仏典IV)</t>
  </si>
  <si>
    <t>50の傑作絵画で見る　神話の世界</t>
  </si>
  <si>
    <t>ジェラール・ドゥニゾ　著／遠藤ゆかり　訳</t>
  </si>
  <si>
    <t>有名な画家たちの作品をギリシア・ローマ神話と芸術というふたつの視点から見ることで、理解がさらに深められる。原初の混沌とした世界から古代ローマの最初期まで、とくに重要な50のエピソードを紹介。</t>
  </si>
  <si>
    <t>Ａ４変・216ページ</t>
  </si>
  <si>
    <t>50の傑作絵画で見る　神話の世界.eps</t>
  </si>
  <si>
    <t>19750の傑作絵画で見る　神話の世界</t>
  </si>
  <si>
    <t>50の傑作絵画で見る　聖書の世界</t>
  </si>
  <si>
    <t>天地創造からヨハネの黙示録まで、聖書の物語を描いた絵画の傑作をより深く理解するためにおすすめの１冊。聖書で語られる50のエピソードから、伝説的な物語を読みなおすとともに、美術史に残る見事な絵画を味わえる。</t>
  </si>
  <si>
    <t>Ａ４変・224ページ</t>
  </si>
  <si>
    <t>50の傑作絵画で見る　聖書の世界.eps</t>
  </si>
  <si>
    <t>19850の傑作絵画で見る　聖書の世界</t>
  </si>
  <si>
    <t>危機の時代の神学</t>
  </si>
  <si>
    <t>ヨゼフ・ルクル・フロマートカ／平野清美　訳／佐藤優　監訳</t>
  </si>
  <si>
    <t>ロシアのウクライナ侵攻により訪れた、危機の時代に求められる思想とは何か。１９６８年「プラハの春」を体験しソ連に抵抗、激動の時代を生きたチェコの神学者フロマートカの未邦訳論文集。佐藤優の解題、聖句索引も収録。</t>
  </si>
  <si>
    <t>四六・616ページ</t>
  </si>
  <si>
    <t>危機の時代の神学.eps</t>
  </si>
  <si>
    <t>199危機の時代の神学</t>
  </si>
  <si>
    <t>69_法藏館</t>
  </si>
  <si>
    <t>法藏館</t>
  </si>
  <si>
    <t>瑜伽行派のヨーガ体系</t>
  </si>
  <si>
    <t>阿部貴子</t>
  </si>
  <si>
    <t>インド瑜伽行唯識派のヨーガを説いた最古の文献、『瑜伽師地論』「声聞地」。その修行体系はいかに成立したのか。写本研究に基づきつつ、阿含経典・禅経典・アビダルマの考察からその成立背景を浮き彫りにした画期的研究。</t>
  </si>
  <si>
    <t>A5・568ページ</t>
  </si>
  <si>
    <t>03『瑜伽行派のヨーガ体系』.eps</t>
  </si>
  <si>
    <t>200瑜伽行派のヨ-ガ体系</t>
  </si>
  <si>
    <t>仏法と怪異</t>
  </si>
  <si>
    <t>武田比呂男</t>
  </si>
  <si>
    <t>来世は牛か蛇か、それとも地獄か。僧・景戒は、なぜ怪異譚を因果応報の論理で読み替えたのか。日本最古の仏教説話集編纂の意図に迫る。</t>
  </si>
  <si>
    <t>04『仏法と怪異_帯つき』.eps</t>
  </si>
  <si>
    <t>201仏法と怪異</t>
  </si>
  <si>
    <t>東アジア仏教思想史の構築</t>
  </si>
  <si>
    <t>編：野呂　靖、張　文良、金　天鶴</t>
  </si>
  <si>
    <t>東アジア仏教思想の多様な展開の中で、諸地域の思想や文化に多大な影響を与えた華厳思想。その日本的展開について鎌倉時代の明恵・凝然という二人の思想家を通して考察する。中国・韓国・日本の十三人による学術論文集。</t>
  </si>
  <si>
    <t>A5・342ページ</t>
  </si>
  <si>
    <t>05東アジア仏.eps</t>
  </si>
  <si>
    <t>202東アジア仏教思想史の構築</t>
  </si>
  <si>
    <t>創価学会</t>
  </si>
  <si>
    <t>編：櫻井 義秀、猪瀬 優理</t>
  </si>
  <si>
    <t>何のために政治参加を指向するのか？日本最大の教団である創価学会は、どのような理念と組織戦略をもって戦後から現代まで生き抜いてきたのか。それが日本社会に与えるインパクトを、政治との関係から読み解く意欲的論集。</t>
  </si>
  <si>
    <t>四六・336ページ</t>
  </si>
  <si>
    <t>06『創価学会』.eps</t>
  </si>
  <si>
    <t>203創価学会</t>
  </si>
  <si>
    <t>宗教組織の人類学</t>
  </si>
  <si>
    <t>藏本龍介 編</t>
  </si>
  <si>
    <t>私たちが生きる世界は「宗教＝規範的言説」によって想像的に組織化されている。それは規範の意味を探究する過程でもある。アジア・アフリカ地域を事例として、宗教と組織の相互構成的関係を7名の執筆者が明らかにする。</t>
  </si>
  <si>
    <t>A5・350ページ</t>
  </si>
  <si>
    <t>07『宗教組織の人類学』.eps</t>
  </si>
  <si>
    <t>204宗教組織の人類学</t>
  </si>
  <si>
    <t>真言密教事相概論</t>
  </si>
  <si>
    <t>潮弘憲</t>
  </si>
  <si>
    <t>即身成仏を目的とする密教行者にとって、加持修法から日常の行住坐臥に至るすべてが事相である。初学の真言僧向けに、『即身成仏義』の二経一論・二頌八句の解説、本尊、法流、修行、修法、主な法会等を概観する初の書。</t>
  </si>
  <si>
    <t>A5・512ページ</t>
  </si>
  <si>
    <t>08『真言密教事相概論』.eps</t>
  </si>
  <si>
    <t>205真言密教事相概論</t>
  </si>
  <si>
    <t>差別の地域史</t>
  </si>
  <si>
    <t>監修：磯前順一、吉村智博、浅居明彦、編：小倉慈司、西宮秀紀、吉田一彦</t>
  </si>
  <si>
    <t>江戸時代に西日本の一大皮革集積地となった大坂・渡辺村。知られざる古代～中世の信仰や生業、近代までの歴史を追った書。</t>
  </si>
  <si>
    <t>09『差別の地域史』.eps</t>
  </si>
  <si>
    <t>206差別の地域史</t>
  </si>
  <si>
    <t>近代日本の仏教と福祉</t>
  </si>
  <si>
    <t>井川裕覚</t>
  </si>
  <si>
    <t>「公共宗教」の視点から従来の仏教社会福祉史を捉え直し、近代日本における福祉をめぐる公共空間の形成過程と、そのダイナミズムとしての仏教倫理の存在を浮き彫りにする。</t>
  </si>
  <si>
    <t>10『近代日本の仏教と福祉』.eps</t>
  </si>
  <si>
    <t>207近代日本の仏教と福祉</t>
  </si>
  <si>
    <t xml:space="preserve">『大乗荘厳経論』第IV章の和訳と注解 </t>
  </si>
  <si>
    <t>若原 雄昭　編</t>
  </si>
  <si>
    <t>「発菩提心」を詳しく説明する第IV章「発心」について、諸本対校の梵・蔵・漢テキストを提供し、精確な現代語訳を提示する。</t>
  </si>
  <si>
    <t>B5・380ページ</t>
  </si>
  <si>
    <t>11『大乗荘厳経論』第４章の和訳と注解_書影.eps</t>
  </si>
  <si>
    <t xml:space="preserve">208『大乗荘厳経論』第IV章の和訳と注解 </t>
  </si>
  <si>
    <t>パーリ文『テーリー・ガーター』翻訳語彙典</t>
  </si>
  <si>
    <t>植木雅俊</t>
  </si>
  <si>
    <t>「女性であることが一体、何の妨げをなすのでしょうか」。女性差別の社会で釈尊と出会い、自己の尊さに目覚めた尼僧たちの赤裸々な体験談。そのパーリ語原文の構造や各単語の意味を知りつつ、その魅力に迫れる一冊。パーリ語学習にも最適！</t>
  </si>
  <si>
    <t>A5・538ページ</t>
  </si>
  <si>
    <t>12『パーリ文『テーリー・ガーター』翻訳語彙典』.eps</t>
  </si>
  <si>
    <t>209パ-リ文『テ-リ-・ガ-タ-』翻訳語彙典</t>
  </si>
  <si>
    <t>古代インドのアングリマーラ伝承</t>
  </si>
  <si>
    <t>白須淨眞　編著</t>
  </si>
  <si>
    <t>人は悪も為す。釈迦をも殺そうとした殺人鬼アングリマーラを、『歎異抄』十三条、漢訳経典、内陸アジア仏教芸術の図像に求め、客観に過ぎるほどの業縁概念に悪を照らす親鸞へせまり、九条武子と柳原白蓮にも及んでいく。</t>
  </si>
  <si>
    <t>A5・480ページ</t>
  </si>
  <si>
    <t>13『古代インドのアングリマーラ伝承_帯』.eps</t>
  </si>
  <si>
    <t>210古代インドのアングリマ-ラ伝承</t>
  </si>
  <si>
    <t>イスラーム文化事典</t>
  </si>
  <si>
    <t>イスラーム文化事典編集委員会 編</t>
  </si>
  <si>
    <t>今日まで1400年もの長きにわたり生きた宗教であり続けたイスラームについて、さまざまな地域、分野の研究者が、イスラームの文化の姿をダイナミックに伝える。</t>
  </si>
  <si>
    <t>A5・748ページ</t>
  </si>
  <si>
    <t>イスラーム文化事典.eps</t>
  </si>
  <si>
    <t>211イスラ-ム文化事典</t>
  </si>
  <si>
    <t>台紙17心理.ai</t>
  </si>
  <si>
    <t>きょうだい間虐待によるトラウマ</t>
  </si>
  <si>
    <t>本書は、「きょうだい間」による性虐待・身体的虐待・心理的虐待などの原因から、トラウマによる発達への影響や重複被害等のリスク要因、さらに評価・介入・治療までを包括的に解説する。家族間暴力の空白といわれる「きょうだい間虐待」におけるバイブル的な一冊。</t>
  </si>
  <si>
    <t>きょうだい間虐待によるトラウマ （9784750356426）.eps</t>
  </si>
  <si>
    <t>212きょうだい間虐待によるトラウマ</t>
  </si>
  <si>
    <t>感情と思考の科学事典 新装版</t>
  </si>
  <si>
    <t>海保博之、松原望　監修</t>
  </si>
  <si>
    <t>多様な学問的関心と期待に応えるべく，多分野にわたるキーワードを中項目形式で解説する。測定や実践場面，経済心理学といった新しい分野も取り上げる。〔内容〕I。感情／II。思考と意思決定／III。感情と思考の融接／IV。感情のマネジメント／V。思考のマネジメント。</t>
  </si>
  <si>
    <t>A5・484ページ</t>
  </si>
  <si>
    <t>10304.eps</t>
  </si>
  <si>
    <t>213感情と思考の科学事典 新装版</t>
  </si>
  <si>
    <t>〈よそおい〉の心理学</t>
  </si>
  <si>
    <t>荒川歩，鈴木公啓，木戸彩恵　編著</t>
  </si>
  <si>
    <t>なぜ私たちは今日も〈よそおい〉続けるのか？日常生活をサバイブするための〈心理的社会的機能〉の観点から探る。「普段の役割を降りるツール」「自他の関係調整ツール」「空間形成参与行動」「ジェンダーワーク」といった機能に着目しつつ，衣服，化粧，痩身，美容整形などの〈よそおい〉行為を考察。</t>
  </si>
  <si>
    <t>〈よそおい〉の心理学.eps</t>
  </si>
  <si>
    <t>214〈よそおい〉の心理学</t>
  </si>
  <si>
    <t>マインドフルネス認知療法［原著第2版］</t>
  </si>
  <si>
    <t>ジンデル・シーガル，マーク・ウィリアムズ，ジョン・ティーズデール　著　越川房子　訳</t>
  </si>
  <si>
    <t>MBCTのバイブル「グリーンブック」の増補改訂版。プログラム進行に事前面接，終日リトリート，フォローアップ集会を追加。さらにインクワイアリー，思いやり・自己への慈しみ，呼吸空間法についても新たに章を設け詳説。研究・実践の蓄積から判明したMBCTの有効性とメカニズムにも言及する。</t>
  </si>
  <si>
    <t>マインドフルネス認知療法［原著第2版］.eps</t>
  </si>
  <si>
    <t>215マインドフルネス認知療法[原著第2版]</t>
  </si>
  <si>
    <t>サイコーシスのためのオープンダイアローグ</t>
  </si>
  <si>
    <t>ニック・パットマン，ブライアン・マーティンデール　編著　石原孝二　編訳</t>
  </si>
  <si>
    <t>強制治療や拘束などによる伝統的精神医療を脱し，持続可能な精神保健サービスをどう組織化するか。オープンダイアローグ創始者であるセイックラの論考などからオープンダイアローグ導入の意義を確認し，既存のシステムへ導入するヒントを世界各地の取り組みから学ぶ。</t>
  </si>
  <si>
    <t>A5・368ページ</t>
  </si>
  <si>
    <t>サイコーシスのためのオープンダイアローグ2.eps</t>
  </si>
  <si>
    <t>216サイコ-シスのためのオ-プンダイアロ-グ</t>
  </si>
  <si>
    <t>コーチング心理学ガイドブック</t>
  </si>
  <si>
    <t>シヴォーン・オリオーダン，スティーブン・パーマー　編著　徳吉陽河　監訳</t>
  </si>
  <si>
    <t>国際的執筆陣が，心理学に基づくコーチングの基礎，研究，実践を紹介。信頼関係の築き方やアセスメント等の主要トピックから，会社や組織などでの応用，コーチング心理学の限界と未来まで包括的に解説。個人と組織の持続的成長やウェルビーイング向上に貢献したい実践家・研究者必読の書。</t>
  </si>
  <si>
    <t>コーチング心理学ガイドブック.eps</t>
  </si>
  <si>
    <t>217コ-チング心理学ガイドブック</t>
  </si>
  <si>
    <t>なぜ壁のシミが顔に見えるのか</t>
  </si>
  <si>
    <t>高橋康介</t>
  </si>
  <si>
    <t>本書では、知覚の構造を読み解く作業から開始する。そしてその知覚の構造を参照しながら「パレイドリア」や「アニマシー知覚」に関するさまざまな現象や研究について議論を進めていく。</t>
  </si>
  <si>
    <t>四六・264ページ</t>
  </si>
  <si>
    <t>なぜ壁のシミが顔に見えるのか.eps</t>
  </si>
  <si>
    <t>218なぜ壁のシミが顔に見えるのか</t>
  </si>
  <si>
    <t>ポリヴェーガル理論 臨床応用大全</t>
  </si>
  <si>
    <t>ステファン・W・ポージェス、デブ・デイナ　編著／花丘　ちぐさ　訳</t>
  </si>
  <si>
    <t>さまざまな治療における神経生理学的プロセス理解のための解説から、思いやりある医療、最適な治療関係、虐待歴のある子どもへの安全な関わり方、身体的な安全の感覚や信頼感を得るための方法、サヴァイヴァーの社会的つながりと回復力を促進する方法など、22の切り口からトラウマに向き合う。</t>
  </si>
  <si>
    <t>A5判・612ページ</t>
  </si>
  <si>
    <t>ポリヴェーガル理論 臨床応用大全.eps</t>
  </si>
  <si>
    <t>219ポリヴェ-ガル理論 臨床応用大全</t>
  </si>
  <si>
    <t>新装版　フロイト著作集第４巻</t>
  </si>
  <si>
    <t>ジークムント・フロイト　懸田克躬ほか 訳</t>
  </si>
  <si>
    <t>日常生活の些細な行為の背後にひそむ心理にメスをあてた『日常生活の精神病理学』と『ある微妙な失錯行為』、心的機制に関する理論を正常者にも拡大し、最も生産的な創造力を示した『機知——その無意識との関係』ほか収録。</t>
  </si>
  <si>
    <t>A5・462ページ</t>
  </si>
  <si>
    <t>9784409340585.eps</t>
  </si>
  <si>
    <t>220新装版　フロイト著作集第4巻</t>
  </si>
  <si>
    <t>新装版　フロイト著作集第５巻</t>
  </si>
  <si>
    <t>ジークムント・フロイト　懸田克躬ほか　訳</t>
  </si>
  <si>
    <t>『性欲論三篇』『女性の性愛について』『ナルシシズム入門』『性格と肛門愛』『呪物崇拝』など性欲論に関する七論文、症例研究として『ある五歳男児の恐怖症の分析』『あるヒステリー患者の分析の断片』他を収録。</t>
  </si>
  <si>
    <t>9784409340592.eps</t>
  </si>
  <si>
    <t>221新装版　フロイト著作集第5巻</t>
  </si>
  <si>
    <t>31-4_新曜社</t>
  </si>
  <si>
    <t>新曜社</t>
  </si>
  <si>
    <t xml:space="preserve">コミュニティを研究する </t>
  </si>
  <si>
    <t>Mary L.Ohmerほか著　似内遼一ほか監訳</t>
  </si>
  <si>
    <t>街づくりやコミュニティデザイン、プレイスメイキングなどが注目され、地域を基盤とした住環境の改善、生活の質の向上を目的とした活動が展開されている。そのときに不可欠な近隣地域やコミュニティの測定法と評価を体系的にわかりやすく解説した本邦初の書。</t>
  </si>
  <si>
    <t xml:space="preserve"> B5・464ページ</t>
  </si>
  <si>
    <t>コミュニティを研究する.eps</t>
  </si>
  <si>
    <t xml:space="preserve">222コミュニティを研究する </t>
  </si>
  <si>
    <t>39_誠信書房</t>
  </si>
  <si>
    <t>誠信書房</t>
  </si>
  <si>
    <t>アタッチメントとトラウマ臨床の原点</t>
  </si>
  <si>
    <t>ロビー・ドゥシンスキー他編　筒井　亮太 訳</t>
  </si>
  <si>
    <t>ボウルビィの遺族の協力のもと、長らく未発表のままとなっていた文章を厳選し、ボウルビィ理論の変遷を初期から後期まで網羅する形で公開。児童虐待や成人の臨床で、今日では常に必要とされているアタッチメント理論における重要概念の精緻化を導き、ボウルビィ全作品を補完する稀代の書。</t>
  </si>
  <si>
    <t>A5・332ページ</t>
  </si>
  <si>
    <t>アタッチメント(誠信書房).eps</t>
  </si>
  <si>
    <t>223アタッチメントとトラウマ臨床の原点</t>
  </si>
  <si>
    <t>現代の臨床心理学1　臨床心理学　専門職の基盤</t>
  </si>
  <si>
    <t>松見淳子、原田隆之　編</t>
  </si>
  <si>
    <t>シリーズの総論、コンセプトを提示する巻として、臨床心理学の歴史的展開と、現代の臨床心理学を支えるモデル、職業的専門性とその教育を論じる。個に向き合い、人々の関係によりそい、社会にひらかれた実践家＋研究者の基盤をあきらかにする。</t>
  </si>
  <si>
    <t>A5 ・ 352ページ</t>
  </si>
  <si>
    <t>現代の臨床心理学１.eps</t>
  </si>
  <si>
    <t>224現代の臨床心理学1　臨床心理学　専門職の基盤</t>
  </si>
  <si>
    <t>現代の臨床心理学5　臨床心理学と心の健康</t>
  </si>
  <si>
    <t>金沢吉展、沢宮容子　編</t>
  </si>
  <si>
    <t>個々の心に寄り添いながら、公認心理師にとっては、「社会全体もまたクライアント」である。心の健康にかんする予防的、教育的領域において、その専門性、理論・方法の最前線の見取り図を提供する。エビデンスに基づきエビデンスを作り出す新しい心理専門職必携のシリーズ全5巻、完結！</t>
  </si>
  <si>
    <t>A5 ・ 376ページ</t>
  </si>
  <si>
    <t>現代の臨床心理学５.eps</t>
  </si>
  <si>
    <t>225現代の臨床心理学5　臨床心理学と心の健康</t>
  </si>
  <si>
    <t>65-2_福村出版</t>
  </si>
  <si>
    <t>福村出版</t>
  </si>
  <si>
    <t>進化精神病理学</t>
  </si>
  <si>
    <t>マルコ・デル・ジュディーチェ／川本哲也、喜入暁、杉浦義典　監訳</t>
  </si>
  <si>
    <t>統合失調症、パーソナリティ障害、抑うつなど様々な精神障害を、生活史理論にもとづいて進化論の視点から分類・解説する。精神病理学研究の新しい理論的枠組みを提案。</t>
  </si>
  <si>
    <t>B5・480ページ</t>
  </si>
  <si>
    <t>進化精神病理学.eps</t>
  </si>
  <si>
    <t>226進化精神病理学</t>
  </si>
  <si>
    <t>心理療法における「時間」の役割</t>
  </si>
  <si>
    <t>ルイジ・ボスコロ、パオロ・ベルトランド／亀口憲治　監訳／下川政洋　訳</t>
  </si>
  <si>
    <t>臨床心理学的「時間」とは何か——ミラノ派システミックセラピーにおける「時間」の役割を、物理学・歴史学・社会学的考察も踏まえ、詳細な事例検証を通して包括的に論じる。</t>
  </si>
  <si>
    <t>心理療法における「時間」の役割.eps</t>
  </si>
  <si>
    <t>227心理療法における「時間」の役割</t>
  </si>
  <si>
    <t>法力とは何か</t>
  </si>
  <si>
    <t>老松克博</t>
  </si>
  <si>
    <t>桁外れの法力を持つ高僧の協力を得て、インタビュー、関係者への取材などを行ない、ユング派の深層心理学の立場から、その法力の核心を照らし出した尖鋭的な研究の成果。</t>
  </si>
  <si>
    <t>四六・256ページ</t>
  </si>
  <si>
    <t>14『法力とは何か（帯付き）』.eps</t>
  </si>
  <si>
    <t>228法力とは何か</t>
  </si>
  <si>
    <t>台紙18教育.ai</t>
  </si>
  <si>
    <t>地図でみる世界の地域格差　OECD地域指標2022年版</t>
  </si>
  <si>
    <t>OECD 、中澤高志 監訳、鍬塚賢太郎 、松宮邑子 、甲斐智大 、申知燕 訳</t>
  </si>
  <si>
    <t>より強く、より持続可能で、より回復力のある経済の構築に向けて地域や都市がどのように進展しているのか。豊富な図表と地図をもちいて包括的に提示する。2022年版では、COVID-19パンデミックやエネルギー危機、住宅価格の適性性、気候変動、デジタル化などに焦点を当てる。</t>
  </si>
  <si>
    <t>B5判・144ページ</t>
  </si>
  <si>
    <t>12_5634〈地図でみる世界の地域格差～2022年版〉.eps</t>
  </si>
  <si>
    <t>229地図でみる世界の地域格差　OECD地域指標2022年版</t>
  </si>
  <si>
    <t>知識専門職としての教師</t>
  </si>
  <si>
    <t>ハナー・ウルファーツ 、OECD教育研究革新センター 編、西村美由起 訳　西村　美由起 訳</t>
  </si>
  <si>
    <t>21世紀の教師は、デジタル技術の専門知識を持ち、多様性や包摂的な教育にも対応できることが求められている。本書は、OECDによる最新の方法論と調査設計を用いて、教師の知識に関する情報を概括し、指導実践を強化するための研究や政策の必要性を明らかにする。</t>
  </si>
  <si>
    <t>A5判・248ページ</t>
  </si>
  <si>
    <t>13_5607〈知識専門職としての教師 〉.eps</t>
  </si>
  <si>
    <t>230知識専門職としての教師</t>
  </si>
  <si>
    <t>こころの発達と学習の科学</t>
  </si>
  <si>
    <t>OECD教育研究革新センター 、袰岩晶 、篠原真子 、篠原康正 訳</t>
  </si>
  <si>
    <t>知識集約的でテクノロジー主導の21世紀において、人々の学習はどのように変化し、環境要因はそれにどのような影響を与えるのか。神経科学、社会・認知・行動科学、教育学、コンピュータ・情報科学など様々な分野の最新の知見から、「学習を科学する」可能性を探る。</t>
  </si>
  <si>
    <t>A5判・376ページ</t>
  </si>
  <si>
    <t>14_5566〈こころの発達と学習の科学〉.eps</t>
  </si>
  <si>
    <t>231こころの発達と学習の科学</t>
  </si>
  <si>
    <t>創造性と批判的思考</t>
  </si>
  <si>
    <t>OECD教育研究革新センター 、西村美由起 訳</t>
  </si>
  <si>
    <t>変化が激しく複雑で予測困難な現代社会において重視される創造性と批判的思考。21世紀の生徒に求められる独創性や新しいアイディア、物事を論理的に考えるスキルを明らかにし、学校教育で育成や評価ができるかどうかについてOECD調査をもとに考察する。</t>
  </si>
  <si>
    <t>15_5537〈創造性と批判的思考〉.eps</t>
  </si>
  <si>
    <t>232創造性と批判的思考</t>
  </si>
  <si>
    <t>学習の環境</t>
  </si>
  <si>
    <t>OECD教育研究革新センター 、立田慶裕 監訳</t>
  </si>
  <si>
    <t>21世紀において学習者が目標を達成できる優れた学習環境をどのようにデザインするか。学習者・教育者・コンテンツ・リソースからなる「学習のコア」の枠組みに基づいて、世界各国のイノベーティブな実践例を取り上げ、現代の学習環境はどうあるべきかを考察する。</t>
  </si>
  <si>
    <t>A5判・360ページ</t>
  </si>
  <si>
    <t>19_5555〈学習の環境〉.eps</t>
  </si>
  <si>
    <t>233学習の環境</t>
  </si>
  <si>
    <t>諸外国の教育動向 2022年度版</t>
  </si>
  <si>
    <t>文部科学省</t>
  </si>
  <si>
    <t>アメリカ合衆国、イギリス、フランス、ドイツ、中国、韓国、オーストラリア、ニュージーランド、台湾、エストニア、フィンランド、シンガポール等の教育事情について、教育政策・行財政、生涯学習、初等中等教育、高等教育、教師等の各ジャンル別に2022年度の主な動向をまとめた基礎資料。</t>
  </si>
  <si>
    <t>Ａ４判変判・356ページ</t>
  </si>
  <si>
    <t>諸外国の教育動向　2022年度版（9784750356303）.eps</t>
  </si>
  <si>
    <t>234諸外国の教育動向 2022年度版</t>
  </si>
  <si>
    <t>こんなに違う！　パレスチナの数学教育</t>
  </si>
  <si>
    <t xml:space="preserve">田中義隆 </t>
  </si>
  <si>
    <t>批判的思考力の育成という同じ目標を掲げつつも学習内容や方法に様々な類似点と相違点があるパレスチナと日本の数学教育。分数、割合、関数、図形、統計・確率などについて両国の中学校段階の教科書の記述内容を比較し、その背景にある理由を分析・考察する。</t>
  </si>
  <si>
    <t>A5判・416ページ</t>
  </si>
  <si>
    <t>22_5613〈こんなに違う！パレスチナの数学教育〉.eps</t>
  </si>
  <si>
    <t>235こんなに違う!　パレスチナの数学教育</t>
  </si>
  <si>
    <t>［完全版］大恐慌の子どもたち</t>
  </si>
  <si>
    <t>グレン・H・エルダー，Jr. 、川浦康至 監訳</t>
  </si>
  <si>
    <t>ライフコース研究の金字塔。20世紀初頭アメリカの大恐慌時代を子どもたちがどう生き、その後どう成長したかを追尾した労作。98年に発刊25周年を迎えた25周年記念版の完訳本。訳文を全面的に見直し、エルダーからの「日本語版に寄せて」も収録。</t>
  </si>
  <si>
    <t>A5判・484ページ</t>
  </si>
  <si>
    <t>23_5539〈［完全版］大恐慌の子どもたち〉.eps</t>
  </si>
  <si>
    <t>236[完全版]大恐慌の子どもたち</t>
  </si>
  <si>
    <t>インクルーシブ教育ハンドブック</t>
  </si>
  <si>
    <t>ラニ・フロリアン　編著　倉石一郎，佐藤貴宣，渋谷亮，濱元伸彦，伊藤駿　監訳</t>
  </si>
  <si>
    <t>国際的評価が高い特別支援教育の大著！多様化する教育的ニーズ，教育における権利と平等など理論的な問題から，授業実践や機関間連携など実践的な課題まで，日本の教育のあり方を考える上で参考になるトピックを厳選し抄訳。社会文化的背景を踏まえた学際的な視座からインクルーシブ教育を捉え直す。</t>
  </si>
  <si>
    <t>A５・864ページ</t>
  </si>
  <si>
    <t>インクルーシブ教育ハンドブック.eps</t>
  </si>
  <si>
    <t>237インクル-シブ教育ハンドブック</t>
  </si>
  <si>
    <t>16_九州大学出版会</t>
  </si>
  <si>
    <t>九州大学出版会</t>
  </si>
  <si>
    <t>日本における教育学の発展史</t>
  </si>
  <si>
    <t>鈴木　篤</t>
  </si>
  <si>
    <t>19世紀末から20世紀後半にかけて「教育学」というディシプリンの確立・発展に取り組んだ教育学者たちは、一体いかなる人々だったのか。本書は伝記的データにより教員の集合的属性に着目し、日本の教育学の全体像を問い直す。</t>
  </si>
  <si>
    <t>A5・590ページ</t>
  </si>
  <si>
    <t>日本における教育学の発展史.eps</t>
  </si>
  <si>
    <t>238日本における教育学の発展史</t>
  </si>
  <si>
    <t>「田舎教師」の時代</t>
  </si>
  <si>
    <t>ピーテル・ヴァン・ロメル</t>
  </si>
  <si>
    <t>公教育が急速に拡大した明治後期、急増した小学校教員たちは中間的な知識人として出版文化の熱心な読者層を形成した。こうした新しい文学読者が熱心に読み、投稿した教育雑誌と影響力を持っていた田山花袋の作品分析を通し、近代文学と近代教育との関係、教育、文学の複雑で多様なありようを示す。</t>
  </si>
  <si>
    <t>A5・472ページ</t>
  </si>
  <si>
    <t>「田舎教師」の時代.eps</t>
  </si>
  <si>
    <t>239「田舎教師」の時代</t>
  </si>
  <si>
    <t>29_三修社</t>
  </si>
  <si>
    <t>三修社</t>
  </si>
  <si>
    <t>日本の大学における第二外国語としてのドイツ語教育</t>
  </si>
  <si>
    <t>藤原三枝子</t>
  </si>
  <si>
    <t>大学で第二外国語として提供されることの多いドイツ語教育の現状調査の結果とこれまでに発表した分析を基に、それ以前の研究およびその後の文献講読等によって得た新たな知見を補足した研究書。調査は初級ドイツ語をコミュニカティブな教科書で学ぶ大学生を対象として行われた。</t>
  </si>
  <si>
    <t>A5・268ページ</t>
  </si>
  <si>
    <t>日本の大学における第二外国語としてのドイツ語教育.eps</t>
  </si>
  <si>
    <t>240日本の大学における第二外国語としてのドイツ語教育</t>
  </si>
  <si>
    <t>36_昭和堂</t>
  </si>
  <si>
    <t>昭和堂</t>
  </si>
  <si>
    <t>イギリス教育学の社会史</t>
  </si>
  <si>
    <t>ゲイリー・マッカロック、スティーヴン・コーワン／小川佳万、三時眞貴子　監訳</t>
  </si>
  <si>
    <t>二〇世紀以降の教育学研究の展開から、イギリスにおける今後の教育学および国民教育のあり方をめぐる展望を示す。日本の人文社会科学系の学生・研究者にも、教育学再編に対する課題への示唆、他国との比較、「学際的アプローチ」の本質に迫る機会となろう。</t>
  </si>
  <si>
    <t>イギリス教育学の社会史.eps</t>
  </si>
  <si>
    <t>241イギリス教育学の社会史</t>
  </si>
  <si>
    <t>いじめられっ子だった弁護士が教える自分の身のまもり方</t>
  </si>
  <si>
    <t>菅野朋子</t>
  </si>
  <si>
    <t>学校で嫌なことをされたらどうすればいい？自身もいじめ被害者である弁護士が、いじめに立ち向かい、自分の身を守るための法的知識と具体的手段をまとめた渾身の一冊。子どもや親だけでなく、教育関係者も必読の一冊。いじめは絶対に我慢してはいけない！</t>
  </si>
  <si>
    <t>四六・176ページ</t>
  </si>
  <si>
    <t>いじめられっ子だった弁護士が教える自分の身のまもり方.eps</t>
  </si>
  <si>
    <t>242いじめられっ子だった弁護士が教える自分の身のまもり方</t>
  </si>
  <si>
    <t>言語学習における学習ストラテジーと動機づけ</t>
  </si>
  <si>
    <t>大和隆介</t>
  </si>
  <si>
    <t>言語学習の成否に大きな影響を与える「学習ストラテジー」と「動機づけ」に注目し、現代社会が求める能力を育成する英語教育について、理論と実践の両面から検討する。</t>
  </si>
  <si>
    <t>言語学習における学習ストラテジーと動機づけ.eps</t>
  </si>
  <si>
    <t>243言語学習における学習ストラテジ-と動機づけ</t>
  </si>
  <si>
    <t>サイエンスコミュニケーションとアートを融合する</t>
  </si>
  <si>
    <t>奥本素子　編</t>
  </si>
  <si>
    <t>サイエンスコミュニケーションにアートを取り入れた時、どのような活動や対話が生まれるのか。アートとサイエンスコミュニケーションの交差の歴史や教育事例を多角的に示す。</t>
  </si>
  <si>
    <t>サイエンスコミュニケーションとアートを融合する.eps</t>
  </si>
  <si>
    <t>244サイエンスコミュニケ-ションとア-トを融合する</t>
  </si>
  <si>
    <t xml:space="preserve">ヘルダー人間学　その前史と展開 </t>
  </si>
  <si>
    <t>ハンス-リューディガー・ミュラー／眞壁宏幹　監訳</t>
  </si>
  <si>
    <t>生の複雑性を鑑みた陶冶（Bildung）概念をいかに想起しうるか。ヘルダーの思想を中心に、啓蒙思想における陶冶概念の成立と先行思想を再構成し、現代思想への接続可能性を提示。</t>
  </si>
  <si>
    <t>A5・432ページ</t>
  </si>
  <si>
    <t>ヘルダー人間学　その前史と展開 .eps</t>
  </si>
  <si>
    <t xml:space="preserve">245ヘルダ-人間学　その前史と展開 </t>
  </si>
  <si>
    <t>国語科教員向けおすすめセット②（教材6冊）</t>
  </si>
  <si>
    <t>樋口敦士／山田和人ほか／藤澤茜／叢の会／井上泰至ほか／和田敦彦</t>
  </si>
  <si>
    <t>日本文学・文化の授業教材に。『故事成語教材考』『未来を切り拓く古典教材　和本・くずし字でこんな授業ができる』『伝統芸能の教科書』『江戸の絵本読解マニュアル　子どもから大人まで楽しんだ草双紙の読み方』『俳句がよくわかる文法講座』『読書の歴史を問う　書物と読者の近代』（新刊順）6冊。</t>
  </si>
  <si>
    <t>国語科教員向けおすすめセット②（教材6冊）.eps</t>
  </si>
  <si>
    <t>246国語科教員向けおすすめセット②(教材6冊)</t>
  </si>
  <si>
    <t>70_法律文化社</t>
  </si>
  <si>
    <t>法律文化社</t>
  </si>
  <si>
    <t>教育の効果：フィードバック編</t>
  </si>
  <si>
    <t>J.ハッティ、S.クラーク／原田信之　監訳／宇都宮明子、冨士原紀絵、有馬実世、森久佳　訳</t>
  </si>
  <si>
    <t>アクティブラーニングやパフォーマンス評価に続き、今後本格的な普及が見込まれる教育技法「フィードバック」。その有効性を明らかにした著名な教育研究者ジョン・ハッティと、形成的アセスメントのすぐれた実践者シャーリー・クラークによる「学習の可視化」研究の邦訳。その実践と技法が理解できる。</t>
  </si>
  <si>
    <t>A5・276ページ</t>
  </si>
  <si>
    <t>教育の効果：フィードバック編.eps</t>
  </si>
  <si>
    <t>247教育の効果:フィ-ドバック編</t>
  </si>
  <si>
    <t>台紙19歴史.ai</t>
  </si>
  <si>
    <t>出入国管理の社会史</t>
  </si>
  <si>
    <t xml:space="preserve">李英美 </t>
  </si>
  <si>
    <t>帝国崩壊後、地方の現場は「他者」を分かつ境界をどのように立ち上げてきたのか。旧植民地出身者の外国人登録、大村収容所での釈放問題、「密航者」への地域のまなざしの三点を軸に、制度と現場の乖離に着目しつつ、戦後日本の移動管理の実態を考察する。</t>
  </si>
  <si>
    <t>四六判・288ページ</t>
  </si>
  <si>
    <t>18_5559（出入国管理の社会史）.eps</t>
  </si>
  <si>
    <t>248出入国管理の社会史</t>
  </si>
  <si>
    <t>ヨーロッパ中世のジェンダー問題</t>
  </si>
  <si>
    <t>赤阪俊一 著</t>
  </si>
  <si>
    <t>西洋中世世界のジェンダー構造について、とりわけキリスト教における性の観念に注目し、男装と女装、レイプ・売春、マスキュリニティ（男性性）といった観点から、一般読者にもわかりやすい語り口で詳述する。現代のジェンダー問題への示唆にも富む一冊。</t>
  </si>
  <si>
    <t>2023年8月発行</t>
  </si>
  <si>
    <t>四六版・432ページ</t>
  </si>
  <si>
    <t>20_5614〈ヨーロッパ中世のジェンダー問題〉.eps</t>
  </si>
  <si>
    <t>249ヨ-ロッパ中世のジェンダ-問題</t>
  </si>
  <si>
    <t>ベルベル語小辞典</t>
  </si>
  <si>
    <t xml:space="preserve">石原忠佳 </t>
  </si>
  <si>
    <t>モロッコを中心に北アフリカに暮らすベルベル人が使う「ティフィナグ文字」とは——ベルベル人がたどってきた歴史を紹介するとともに、ティフィナグ文字とラテン文字で併記する形で、ベルベル語の日常用語を品詞別に整理する。</t>
  </si>
  <si>
    <t>24_5519〈ベルベル語小辞典〉.eps</t>
  </si>
  <si>
    <t>250ベルベル語小辞典</t>
  </si>
  <si>
    <t>フィリピンの歴史 フィリピン小学校歴史教科書</t>
  </si>
  <si>
    <t>アイリーン・C・デ・ロブレス 編　エベリーナ・M・ビロリア 著　マリア・アナリン・P・ガブアット 著　メアリー・クリスティン・F・キソル 著　チョナ・P・レイグ 著　ドロレス・マリア・H・トルクアトール 著　佐竹　眞明 訳　菅谷　成子 訳　玉置　泰明 訳</t>
  </si>
  <si>
    <t>2015年からの新カリキュラムに沿った5・6年生用歴史教科書2巻からワークシートを除く歴史叙述部分を翻訳。国の成り立ちからスペイン、アメリカ、日本による植民地支配、独立への戦いを経て現代までの歩みをたどる。フィリピン通史の入門書でもある。</t>
  </si>
  <si>
    <t>AB判・304ページ</t>
  </si>
  <si>
    <t>25_5506(フィリピンの歴史).eps</t>
  </si>
  <si>
    <t>251フィリピンの歴史 フィリピン小学校歴史教科書</t>
  </si>
  <si>
    <t>02_亜紀書房</t>
  </si>
  <si>
    <t>亜紀書房</t>
  </si>
  <si>
    <t>ロスチャイルドの女たち</t>
  </si>
  <si>
    <t>ナタリー・リヴィングストン／古屋美登里　訳</t>
  </si>
  <si>
    <t>ドイツのユダヤ人ゲットーから身を立て、世界有数の金融帝国を築き上げた名門一族・ロスチャイルド家。その隆盛の裏には、女性たちの活躍があった。19世紀から両大戦を経て現代に至る激動の欧米史を縦軸に、多士済々の女性たちに光を当てる、これまでになかった歴史書。</t>
  </si>
  <si>
    <t>四六・648ページ</t>
  </si>
  <si>
    <t>ロスチャイルドの女たち.eps</t>
  </si>
  <si>
    <t>252ロスチャイルドの女たち</t>
  </si>
  <si>
    <t>06_ウェッジ</t>
  </si>
  <si>
    <t>ウェッジ</t>
  </si>
  <si>
    <t>増補版　台北・歴史建築探訪</t>
  </si>
  <si>
    <t>片倉佳史</t>
  </si>
  <si>
    <t>台湾在住作家である片倉佳史氏が、台北市内に残る日本統治時代の建築物を20年ほどかけて取材・撮影してきた渾身作で、豊富なカラー写真と、歴史、文化、地理などの要素を盛り込んだ、詳細な紹介文が魅力。台北を11のエリアに分け、210件の歴史建築を紹介した資料性も高い内容。</t>
  </si>
  <si>
    <t>Ｂ5判変型　並製　406ページ</t>
  </si>
  <si>
    <t>増補版　台北歴史建築探訪.eps</t>
  </si>
  <si>
    <t>253増補版　台北・歴史建築探訪</t>
  </si>
  <si>
    <t>07_大阪大学出版会</t>
  </si>
  <si>
    <t>大阪大学出版会</t>
  </si>
  <si>
    <t>駐日スイス公使が見た第二次世界大戦</t>
  </si>
  <si>
    <t>カミーユ・ゴルジェ、ピエール=イヴ・ドンゼ、クロード・ハウザー　著／鈴木光子　訳</t>
  </si>
  <si>
    <t>第二次世界大戦中に駐日スイス公使として日本に駐在したカミーユ・ゴルジェが残した日記の全訳と解説。執務の傍らユニークな視点と率直な思いと共に大戦中の日本の姿を記録し、歴史の実像を描きだす。初公開の日記がもつ意義、背景とゴルジェの人物像、中立国スイス外交の役割等についての解説つき。</t>
  </si>
  <si>
    <t>A5・584ページ</t>
  </si>
  <si>
    <t>駐日スイス公使が見た第二次世界大戦.eps</t>
  </si>
  <si>
    <t>254駐日スイス公使が見た第二次世界大戦</t>
  </si>
  <si>
    <t>緒方洪庵全集 第三巻（上）—和歌 書 著作（その二）</t>
  </si>
  <si>
    <t>適塾記念会緒方洪庵全集編集委員会、村田路人、尾﨑真理　編</t>
  </si>
  <si>
    <t>和歌と書、および第一・第二巻収録の『扶氏経験遺訓』に続き、著作の一部を各解説とともに収録。【和歌】洪庵の作歌活動や人間関係を辿る。【書】洪庵の思想・信条を知る上で重要。【著作】医師の義務、薬の処方集、コレラ治療法、西洋医方書、度量衡、医薬品の対訳辞書を収録。</t>
  </si>
  <si>
    <t>A5・794ページ</t>
  </si>
  <si>
    <t>緒方洪庵全集 第三巻（上）.eps</t>
  </si>
  <si>
    <t>255緒方洪庵全集 第三巻(上)-和歌 書 著作(その二)</t>
  </si>
  <si>
    <t>07-2_大月書店</t>
  </si>
  <si>
    <t>大月書店</t>
  </si>
  <si>
    <t>社会変容と民衆暴力</t>
  </si>
  <si>
    <t>須田努　編</t>
  </si>
  <si>
    <t>フランス革命、三里塚闘争、コザ暴動…。普通の人びとはなぜ暴力という手段を選び、行使したのか。被害と加害が同居する地域社会で、それはいかに記録・記憶され語られたのか。歴史の文脈から、民衆の多様性を読み解く。</t>
  </si>
  <si>
    <t>四六・320ページ</t>
  </si>
  <si>
    <t>社会変容と民衆-2.eps</t>
  </si>
  <si>
    <t>256社会変容と民衆暴力</t>
  </si>
  <si>
    <t>15_紀伊國屋書店</t>
  </si>
  <si>
    <t>紀伊國屋書店</t>
  </si>
  <si>
    <t xml:space="preserve">歴史の観念　新装版 </t>
  </si>
  <si>
    <t>ロビン・ジョージ・コリングウッド／小林茂夫、三浦修　訳　</t>
  </si>
  <si>
    <t>「あらゆる歴史は思考の歴史である」——ヘロドトスの時代から、キリスト教思想による革命的変化、さらにはデカルト、カント、ヘーゲル、ディルタイ、クローチェ、トインビー等に至る各時代の歴史観の変遷をふまえながら、それらの誤謬を鋭く批判しつつ、独自の歴史哲学を構想する。</t>
  </si>
  <si>
    <t>2023年05月刊行</t>
  </si>
  <si>
    <t>A5・412ページ</t>
  </si>
  <si>
    <t>歴史の観念.eps</t>
  </si>
  <si>
    <t xml:space="preserve">257歴史の観念　新装版 </t>
  </si>
  <si>
    <t>中世玄界灘地域の朝鮮通交</t>
  </si>
  <si>
    <t>松尾弘毅</t>
  </si>
  <si>
    <t>中世後期の日朝交流に携わった多くの日本人通交者たち。朝鮮王朝の記録を主体にその活動を広域性・重層性・多様性の視点から分析。交易を求める日本人通交者に対する朝鮮王朝の対応を網羅的に論じ、当時の日朝関係を解明する。</t>
  </si>
  <si>
    <t>A5判・386ページ</t>
  </si>
  <si>
    <t>中世玄界灘地域の朝鮮通交.eps</t>
  </si>
  <si>
    <t>258中世玄界灘地域の朝鮮通交</t>
  </si>
  <si>
    <t>清代北京の首都社会</t>
  </si>
  <si>
    <t>堀地　明</t>
  </si>
  <si>
    <t>清王朝の首都・北京城の社会史研究。首都論と空間構造より始め、水害と漕糧の市場流通、消防組織、首都の盗賊問題と内外危機対応を考察。18-20世紀初頭における北京の重層的都市空間と社会を縦横に描写する本邦初の清代北京史研究。</t>
  </si>
  <si>
    <t>清代北京の首都社会.eps</t>
  </si>
  <si>
    <t>259清代北京の首都社会</t>
  </si>
  <si>
    <t>領海・漁業・外交</t>
  </si>
  <si>
    <t>太田出、川島真、森口（土屋）由香、奈良岡聰智　編著</t>
  </si>
  <si>
    <t>本書では、「領海主権」「海洋権益」「海洋社会」を基軸にすえ、領海・資源・汚染・安全保障など、現代社会を理解するためのキーワードから、海洋に正面から向き合う。歴史・政治・法・軍事・社会・文化の各分野の専門家が結集し、新たな「海洋の歴史」を描き出そうとする試み。</t>
  </si>
  <si>
    <t>『領海・漁業・外交』.eps</t>
  </si>
  <si>
    <t>260領海・漁業・外交</t>
  </si>
  <si>
    <t>帝国日本と朝鮮牛</t>
  </si>
  <si>
    <t>蔣允杰</t>
  </si>
  <si>
    <t>朝鮮牛は、帝国経営を支えた重要な農業・軍需資源であり、朝鮮植民地化の過程でその確保と消費は体系化していった。日本による朝鮮牛統制の歴史的展開を国際的な視点から分析することで、新たな日朝関係史像を提示する。</t>
  </si>
  <si>
    <t>A5・266ページ</t>
  </si>
  <si>
    <t>『帝国日本と朝鮮牛』.eps</t>
  </si>
  <si>
    <t>261帝国日本と朝鮮牛</t>
  </si>
  <si>
    <t>ギリシアの僭主政</t>
  </si>
  <si>
    <t>芝川治</t>
  </si>
  <si>
    <t>前古典期のギリシアでは、アテナイのペイシストラトスの支配を始めとして各地に僭主政が簇出したとされ、それらには貴族政から民主制に到る発展において重要な役割が賦与されてきた。本書は、そのような従来の学説をあらためて検討し、ギリシア僭主政の本質を衝く新たな解釈を提示する。</t>
  </si>
  <si>
    <t>A5・384ページ</t>
  </si>
  <si>
    <t>『ギリシアの僭主政』.eps</t>
  </si>
  <si>
    <t>262ギリシアの僭主政</t>
  </si>
  <si>
    <t>27_古今書院</t>
  </si>
  <si>
    <t>古今書院</t>
  </si>
  <si>
    <t>ステレオ写真で眺める明治日本</t>
  </si>
  <si>
    <t>井上卓哉　著</t>
  </si>
  <si>
    <t>２枚の写真を並べることで、奥行きのある画像が見えるステレオ写真。英国人写真家ポンティングが撮影した写真56点をメインに、日本人写真家・江南信國の写真12点など計80点のステレオ写真を、肉眼のままでも立体視できるサイズで収録。</t>
  </si>
  <si>
    <t>B5変形・96ページ</t>
  </si>
  <si>
    <t>ステレオ写真で眺める明治日本.eps</t>
  </si>
  <si>
    <t>263ステレオ写真で眺める明治日本</t>
  </si>
  <si>
    <t>日本近代全国市町戸口表</t>
  </si>
  <si>
    <t>奥井正俊　編著</t>
  </si>
  <si>
    <t>国勢調査実施以前の明治・大正期に作られた市と町の戸口（戸数と人口）統計を、官報，日本帝国民籍戸口表，徴発物件表や各都道府県・郡市町統計書などから利用可能なデータを最大限引き出して各年毎の市町別一覧表にまとめ、地域の全体像を把握することができるように編纂。</t>
  </si>
  <si>
    <t>B5・246ページ</t>
  </si>
  <si>
    <t>日本近代全国市町戸口表.eps</t>
  </si>
  <si>
    <t>264日本近代全国市町戸口表</t>
  </si>
  <si>
    <t>日本禹王事典</t>
  </si>
  <si>
    <t>植村善博、関口康弘、大邑潤三　著</t>
  </si>
  <si>
    <t>水害防備の願いを込めた禹王像，治水に貢献した人物の顕彰碑，禹王ゆかりの橋や建造物など，全国の禹王遺跡165カ所（北海道・東北7，関東49，中部39，近畿22，中国・四国21，九州14，沖縄13）のすべてを網羅して各見開き2頁で解説。詳細な地図・アクセス情報も。</t>
  </si>
  <si>
    <t>A5・349ページ</t>
  </si>
  <si>
    <t>日本禹王事典.eps</t>
  </si>
  <si>
    <t>265日本禹王事典</t>
  </si>
  <si>
    <t>30-2_集英社</t>
  </si>
  <si>
    <t>集英社</t>
  </si>
  <si>
    <t>アジア人物史　第１巻　神話世界と古代帝国</t>
  </si>
  <si>
    <t>姜尚中 総監修 /古井龍介ほか</t>
  </si>
  <si>
    <t>本邦初の本格的アジア通史全編書き下ろし。「アジア」と名指される広大な領域を、東西南北、古代から21世紀へと、縦横無尽に駆けめぐる。現代のアジア史研究の第一人者である編集委員たちと、東洋史研究の伝統を継承した人々が、古代から21世紀までを展望し、圧倒的個性を掘り起こす!</t>
  </si>
  <si>
    <t>46・808ページ</t>
  </si>
  <si>
    <t>アジア人物史第１巻神話世界と古代帝国.eps</t>
  </si>
  <si>
    <t>266アジア人物史　第1巻　神話世界と古代帝国</t>
  </si>
  <si>
    <t>テロワール</t>
  </si>
  <si>
    <t>赤松加寿江、中川理　編</t>
  </si>
  <si>
    <t>フランスワインで育まれた、その土地らしさを示す概念「テロワール」。それは、人と土地をめぐるさまざまな人間の営みが作り出したものである。本書では、テロワールの歴史を辿りながら、シャトーでの現地調査やアジアの茶との比較を通じて、都市と文化のありかたを考える。</t>
  </si>
  <si>
    <t>A5・324ページ</t>
  </si>
  <si>
    <t>テロワール.eps</t>
  </si>
  <si>
    <t>267テロワ-ル</t>
  </si>
  <si>
    <t>香港今昔</t>
  </si>
  <si>
    <t>ヴォーン・グリルズ　著／国枝成美　訳</t>
  </si>
  <si>
    <t>独自のコロニアルな景観を形成した香港・マカオの建築物や都市景観を写した古写真と、同じ場所で撮り下ろしたごく最近の写真を比較することで、その変遷を視覚的に検証し鑑賞できる豪華大判写真資料。原書は2016年出版。</t>
  </si>
  <si>
    <t>Ｂ４変・144ページ</t>
  </si>
  <si>
    <t>香港今昔.eps</t>
  </si>
  <si>
    <t>268香港今昔</t>
  </si>
  <si>
    <t>図説 日本の城と城下町 第1期（１～５巻セット）</t>
  </si>
  <si>
    <t>北川央、工藤茂博、西木浩一、小粥祐子、名古屋城調査研究センター 、木越隆三　監修</t>
  </si>
  <si>
    <t>写真、古地図、地形図を駆使して歴史の地層を掘り起こし、城と城下町に秘められた物語と痕跡をたどる。シリーズ第１期から、１大阪城、２姫路城、３江戸城、４名古屋城、５金沢城の５巻セット。専用ケース入り。</t>
  </si>
  <si>
    <t>図説 日本の城と城下町 第1期（１～５巻セット）.eps</t>
  </si>
  <si>
    <t>269図説 日本の城と城下町 第1期(1~5巻セット)</t>
  </si>
  <si>
    <t>昭和史百冊</t>
  </si>
  <si>
    <t>平山周吉</t>
  </si>
  <si>
    <t>昭和の戦争「太平洋戦争」はなぜ起きたのか。この昭和史最大の謎と顛末を考えるためにはどんな本を読んだらいいのか。論点を考え、整理してゆこう。新しい論者の指摘はどんなものか。新しい研究、古くとも参考になる本とは？練達の評者による読んで面白い読書案内エッセイ。</t>
  </si>
  <si>
    <t>四六・376ページ</t>
  </si>
  <si>
    <t>昭和史百冊.eps</t>
  </si>
  <si>
    <t>270昭和史百冊</t>
  </si>
  <si>
    <t>日本史を支えてきた和紙の話</t>
  </si>
  <si>
    <t>朽見行雄</t>
  </si>
  <si>
    <t>日本は古来、「紙」の国だった。和紙は単なるモノではなく、日本人の心情に訴える精神性をも備え、国家経営から芸術、日常生活への寄与まで、驚くほど広範囲に能力を発揮した。黒子として歴史を生きてきた和紙に光を当て、日本史を読み直す。</t>
  </si>
  <si>
    <t>四六・272ページ</t>
  </si>
  <si>
    <t>日本史を支えてきた和紙の話.eps</t>
  </si>
  <si>
    <t>271日本史を支えてきた和紙の話</t>
  </si>
  <si>
    <t>アレッポ —都市の物語—</t>
  </si>
  <si>
    <t>ロス・バーンズ／松原康介　編訳</t>
  </si>
  <si>
    <t>マイノリティの共生都市　その復興に向けて—。古代からイスラーム時代にかけて発展し、中東地域で最も長く存続してきた都市の一つであるアレッポ。その歴史と豊かな都市空間を探求する。本書は原著に著者提供のカラー写真30点を追加した日本語版で、シリアの歴史を知る必携の一書。</t>
  </si>
  <si>
    <t>Ａ5・416ページ</t>
  </si>
  <si>
    <t>アレッポ.eps</t>
  </si>
  <si>
    <t>272アレッポ -都市の物語-</t>
  </si>
  <si>
    <t>ダマスクス —都市の物語—</t>
  </si>
  <si>
    <t>通史が語る都市空間の重層的ななりたち—。紀元前7000年頃に創生したシリアの首都ダマスクスが、アラム人、ペルシア人、ギリシア人などによる支配を経て、独立に至るまでの波乱に満ちた多彩で複雑な都市の歴史を辿る。本書は原著にカラー写真31点を追加した日本語版でシリアの歴史を知る必携書。</t>
  </si>
  <si>
    <t>Ａ5・480ページ</t>
  </si>
  <si>
    <t>ダマスクス.eps</t>
  </si>
  <si>
    <t>273ダマスクス -都市の物語-</t>
  </si>
  <si>
    <t>伝世洋剣 水口レイピアの謎に挑む</t>
  </si>
  <si>
    <t>小林公治　編</t>
  </si>
  <si>
    <t>それは日本製の「洋剣」なのか？滋賀県甲賀市の神社に江戸の頃より伝わる長剣、水口レイピア。この謎に満ちた国内に現存する唯一のレイピアについて、美術史・理化学・文献史の研究者が多角的な視点から、東洋と西洋が交差した大航海時代に誕生した比類なき伝世品の実像に迫る。</t>
  </si>
  <si>
    <t>Ａ5・408ページ</t>
  </si>
  <si>
    <t>水口レイピア.eps</t>
  </si>
  <si>
    <t>274伝世洋剣 水口レイピアの謎に挑む</t>
  </si>
  <si>
    <t>忍者学大全</t>
  </si>
  <si>
    <t>山田雄司　編／三重大学国際忍者研究センター　監修</t>
  </si>
  <si>
    <t>軍略・暗号、また当時の最先端の科学までを操って歴史に見え隠れし、漫画・小説・映画などの題材としても使われる「忍者 Ninja」は、国内ばかりではなく、海外からも注目されている。各分野の第一人者たちが、その実像から虚像までを網羅した忍者研究の決定版。</t>
  </si>
  <si>
    <t>A5 ・ 560ページ</t>
  </si>
  <si>
    <t>忍者学大全.eps</t>
  </si>
  <si>
    <t>275忍者学大全</t>
  </si>
  <si>
    <t>首都の議会</t>
  </si>
  <si>
    <t>池田真歩</t>
  </si>
  <si>
    <t>首都東京にとって議会とは何か。江戸から東京へ移行するにあたって、身分制も解体し議会指導層の構成やその政治指導の特質が再編されていくなかで、議会での争点も多岐に変遷していった。そうした諸集団のあいだの相互交渉を通時的に分析し、近世・近代移行期の首都における議会の相貌を描きだす。</t>
  </si>
  <si>
    <t>A5 ・ 384ページ</t>
  </si>
  <si>
    <t>首都の議会.eps</t>
  </si>
  <si>
    <t>276首都の議会</t>
  </si>
  <si>
    <t>54_刀水書房</t>
  </si>
  <si>
    <t>刀水書房</t>
  </si>
  <si>
    <t>トルコの歴史(上・下)</t>
  </si>
  <si>
    <t>永田雄三</t>
  </si>
  <si>
    <t>（上下別売可）世界でも傑士のトルコ史研究者渾身の通史。匈奴、突厥などモンゴル高原から中央ユーラシアへ展開した騎馬遊牧民の一部トルコ系民族が、西へ移動。民族性を保持しつつ移住先文化と融合、洋の東西に展開した壮大な歴史</t>
  </si>
  <si>
    <t>四六・286(上)／324(下)ページ</t>
  </si>
  <si>
    <t>トルコの歴史上下.eps</t>
  </si>
  <si>
    <t>277トルコの歴史(上・下)</t>
  </si>
  <si>
    <t>封建制の多面鏡  「封」と「家臣制」の結合</t>
  </si>
  <si>
    <t>シュテフェン・パツォルト／甚野尚志　訳</t>
  </si>
  <si>
    <t>封建制度研究の現在を知る為の案内書。封建制度成立に関する最近の欧米学界での議論は、まだわが国では十分に知られていないが、この翻訳の意義は、何よりも過去に封建制度に関する学説が、欧米の学界でどのように修正されているのかを日本語で日本史研究者・日本人読者に伝える</t>
  </si>
  <si>
    <t>四六・210ページ</t>
  </si>
  <si>
    <t>封建制の多面鏡.eps</t>
  </si>
  <si>
    <t>278封建制の多面鏡  「封」と「家臣制」の結合</t>
  </si>
  <si>
    <t>石は叫ぶ　靖国反対から始まった平和運動50年</t>
  </si>
  <si>
    <t>キリスト者遺族の会　編</t>
  </si>
  <si>
    <t>1969年6月靖国神社の国家護持を求める靖国法案が国家に上程。遺族にも靖国神社に祀られたくない人がいると、神社への合祀を拒否して運動開始、廃案後は平和運動。2022年幕を下ろす。キリスト者遺族の会53年の記録</t>
  </si>
  <si>
    <t>A5・278ページ</t>
  </si>
  <si>
    <t>石は叫ぶ.eps</t>
  </si>
  <si>
    <t>279石は叫ぶ　靖国反対から始まった平和運動50年</t>
  </si>
  <si>
    <t>近代ドイツ農村社会の誕生</t>
  </si>
  <si>
    <t>山崎彰</t>
  </si>
  <si>
    <t>18世紀領地研究の成果を引き継ぎ19世紀前半にも研究対象を拡大、ブランデンブルク地方のレカーンとフリ—デルスドルフの手稿史料に基づいて、地方にありながら農村が近代市民社会へと転化しえた秘密を解明する</t>
  </si>
  <si>
    <t>A5・260ページ</t>
  </si>
  <si>
    <t>近代ドイツ農村社会の誕生.eps</t>
  </si>
  <si>
    <t>280近代ドイツ農村社会の誕生</t>
  </si>
  <si>
    <t>ベトナム首都ハノイの都市人類学</t>
  </si>
  <si>
    <t>長坂康代</t>
  </si>
  <si>
    <t>ベトナムの地域社会研究で、都市を対象とする都市人類学研究は極めて少なく、都市の市民生活に関連した研究は全くなかった。著者は2年間ハノイ国家大学に留学しベトナム語をマスター、調査日数は合計1,051日間！</t>
  </si>
  <si>
    <t>ベトナム首都ハノイの都市人類学.eps</t>
  </si>
  <si>
    <t>281ベトナム首都ハノイの都市人類学</t>
  </si>
  <si>
    <t>54-2_同成社</t>
  </si>
  <si>
    <t>同成社</t>
  </si>
  <si>
    <t>絡まり合うモノと人間—関係性の考古学にむけて—</t>
  </si>
  <si>
    <t>イアン・ホッダー／三木健裕　 訳</t>
  </si>
  <si>
    <t>絡まり合う世界に人間はなぜとらわれるのか？　ポストプロセス学派の中心人物として活躍した考古学者イアン・ホッダーが、人間とモノの依存関係に着目し構築したエンタングルメント理論を、チャタルホユック遺跡の事例とともに展開。その理論や資料解釈の全容がわかる待望の邦訳！</t>
  </si>
  <si>
    <t>A5判・426頁</t>
  </si>
  <si>
    <t>絡まり合うモノと人間.eps</t>
  </si>
  <si>
    <t>282絡まり合うモノと人間-関係性の考古学にむけて-</t>
  </si>
  <si>
    <t>古代騎馬文化受容過程の研究 〔日本編〕</t>
  </si>
  <si>
    <t>桃﨑祐輔</t>
  </si>
  <si>
    <t>４世紀末～５世紀にかけて中国・朝鮮半島から伝来した騎馬文化は、日本列島でどのように受容され、展開していったのか。馬具の形式変遷を実年代も絡めて検討し、その生産と流通の構造を解明。さらに馬具と仏教工芸の関連を追究し、古墳時代社会における騎馬文化の歴史的意義を明らかにする。</t>
  </si>
  <si>
    <t>B5判・490頁</t>
  </si>
  <si>
    <t>古代騎馬文化受容過程の研究日本編.eps</t>
  </si>
  <si>
    <t>283古代騎馬文化受容過程の研究 〔日本編〕</t>
  </si>
  <si>
    <t>東アジア海域のなかの日本　歴史・交易・文化</t>
  </si>
  <si>
    <t>山崎覚士</t>
  </si>
  <si>
    <t>みなさんが勉強したいと思う「日本史」「東洋史」「西洋史」の分類は、高校までの授業に〝縛られている〟のではないでしょうか。古代から近代にかけての日本と東アジア海域の国との交流・交易・外交事例を基軸として、両国間の当時の歴史・文化についてわかりやすく紹介する東アジア海域通史の入門書。</t>
  </si>
  <si>
    <t>2023年09月刊行</t>
  </si>
  <si>
    <t>A5・176ページ</t>
  </si>
  <si>
    <t>22315東アジア海域のなかの日本　歴史・交易・文化.eps</t>
  </si>
  <si>
    <t>284東アジア海域のなかの日本　歴史・交易・文化</t>
  </si>
  <si>
    <t>周縁の三国志　非漢族にとっての三国時代</t>
  </si>
  <si>
    <t>関尾史郎</t>
  </si>
  <si>
    <t>中国世界の統一をめざす曹魏、孫呉、蜀漢の三国に周縁の諸勢力はどのように対峙したのか。三国時代の非漢族のうち、烏桓、山越、鮮卑、高句麗、氐、西南夷、クシャン朝、そして倭を取り上げ、それぞれにとっての三国時代について、『三国志』に代表される史書を徹底的に読み込んで考察する。</t>
  </si>
  <si>
    <t>22307周縁の三国志　非漢族にとっての三国時代.eps</t>
  </si>
  <si>
    <t>285周縁の三国志　非漢族にとっての三国時代</t>
  </si>
  <si>
    <t>『詩経』の形成　儀礼化から世俗化へ</t>
  </si>
  <si>
    <t>陳致／湯浅邦弘　監訳／湯城吉信、古賀芳枝、草野友子、中村未来　訳</t>
  </si>
  <si>
    <t>複雑で多様なルーツを持つ『詩経』の作品群はどのように成立し、分類されたのか。従来の研究方法と一線を画す本書は、『詩経』の成立や名称について超域的な考察を展開。古文字学や音楽考古学などの観点を総合し当時の『詩経』が儀礼化から世俗化へ、規範化から地方化へと変容した過程を明らかにする。</t>
  </si>
  <si>
    <t>22310『詩経』の形成　儀礼化から世俗化へ.eps</t>
  </si>
  <si>
    <t>286『詩経』の形成　儀礼化から世俗化へ</t>
  </si>
  <si>
    <t>57_名古屋大学出版会</t>
  </si>
  <si>
    <t>名古屋大学出版会</t>
  </si>
  <si>
    <t>フランク史　全３巻</t>
  </si>
  <si>
    <t>佐藤彰一</t>
  </si>
  <si>
    <t>一つの歴史が終わり、いくつもの歴史が始まる——「自由なる民」の淵源から王朝断絶までを世界史的視座で叙述した画期的通史、ついに完結！　（第I巻　クローヴィス以前／第II巻　メロヴィング朝の模索／第III巻　カロリング朝の達成）</t>
  </si>
  <si>
    <t>A5</t>
  </si>
  <si>
    <t>フランク史　全３巻.eps</t>
  </si>
  <si>
    <t>287フランク史　全3巻</t>
  </si>
  <si>
    <t>家康と信長・徹底解読2冊セット</t>
  </si>
  <si>
    <t>堀新、井上泰至　編</t>
  </si>
  <si>
    <t>家康と信長はいかに記録され、どのようにフィクションで描かれてきたか。日本の歴史上もっとも知られる戦国武将たちに、歴史学と文学の両分野からアプローチし、それぞれ最新の研究動向をふまえ論じ尽くします。『家康徹底解読』2023年2月刊、『信長徹底解読』2020年7月刊の2冊セット</t>
  </si>
  <si>
    <t>A5・各400ページ程</t>
  </si>
  <si>
    <t>家康と信長・徹底解読2冊セット.eps</t>
  </si>
  <si>
    <t>288家康と信長・徹底解読2冊セット</t>
  </si>
  <si>
    <t>REKIHAKU（国立歴史民俗博物館公式冊子）シリーズ</t>
  </si>
  <si>
    <t>国立歴史民俗博物館ほか　編</t>
  </si>
  <si>
    <t>国立歴史民俗博物館発!　歴史と文化への好奇心をひらく『REKIHAKU』、遂に創刊！いまという時代を生きるのに必要な、最先端でおもしろい歴史と文化に関する研究の成果をわかりやすく伝えます。既刊9冊+最新刊『特集・歴史をつなぐ』のセット。</t>
  </si>
  <si>
    <t>A5（一部変判あり）・各112ページ</t>
  </si>
  <si>
    <t>画像さしかえ②REKIHAKUシリーズ.eps</t>
  </si>
  <si>
    <t>289REKIHAKU(国立歴史民俗博物館公式冊子)シリ-ズ</t>
  </si>
  <si>
    <t>地方史はおもしろいシリーズ</t>
  </si>
  <si>
    <t>地方史研究協議会　編</t>
  </si>
  <si>
    <t>地域に残された資料や歴史的な事柄を通して、新進の研究者が歴史の読み解き方を伝える書。知名度はかならずしも高くないものの、地域を考えるうえで重要な資・史料に焦点をあて学術的な面白さを広めていきます。既刊5冊+最新刊『徳島から探求する日本の歴史』のセット。</t>
  </si>
  <si>
    <t>新書・各272ページ</t>
  </si>
  <si>
    <t>地方史はおもしろいシリーズ.eps</t>
  </si>
  <si>
    <t>290地方史はおもしろいシリ-ズ</t>
  </si>
  <si>
    <t>歴史と地域のなかの神楽</t>
  </si>
  <si>
    <t>編：八木透、斎藤英喜、星優也</t>
  </si>
  <si>
    <t>神楽は古代だけではない。中世から近世、そして近代へと変貌していく歴史とともに、岩手、奥三河、備後、出雲、土佐、対馬の地域に繰り広げられた神楽の豊穣な現場へ誘う。神楽研究の最前線。</t>
  </si>
  <si>
    <t>15『歴史と地域の中の神楽』.eps</t>
  </si>
  <si>
    <t>291歴史と地域のなかの神楽</t>
  </si>
  <si>
    <t>平田篤胤 狂信から共振へ</t>
  </si>
  <si>
    <t>編：山下久夫、斎藤英喜</t>
  </si>
  <si>
    <t>狂信的な国粋主義者か、神仙思想に没頭し魂の尊厳を問うた求道者か。民俗学はなぜ国粋主義と親和性があるのか。平田篤胤没後180年のいま、多角的な視点からカリスマ・平田篤胤に光をあて、ファシズムを問い直す挑戦的試み。</t>
  </si>
  <si>
    <t>A5・360ページ</t>
  </si>
  <si>
    <t>16『平田篤胤』.eps</t>
  </si>
  <si>
    <t>292平田篤胤 狂信から共振へ</t>
  </si>
  <si>
    <t>八坂神社日記　万覚日記1</t>
  </si>
  <si>
    <t>八坂神社文書編纂委員会 編</t>
  </si>
  <si>
    <t>祇園社において片羽屋（神楽所座・神楽所中間）を務めた狛家の日記『万覚日記』。本巻は八坂神社（祇園社）が所蔵する『万覚日記』の第一冊から第九冊（明和六年〔１７６９〕正月～安永六年〔１７７７〕十二月）の翻刻を収録。</t>
  </si>
  <si>
    <t>A5・311ページ</t>
  </si>
  <si>
    <t>17『八坂神社日記  万覚日記1』.eps</t>
  </si>
  <si>
    <t>293八坂神社日記　万覚日記1</t>
  </si>
  <si>
    <t>読書漫筆</t>
  </si>
  <si>
    <t>吉川 忠夫</t>
  </si>
  <si>
    <t>長年世に問うてきた解説解題や書評の類のものを、新旧、長短、硬軟とりまぜて選び、「解説解題」「書評」「学界動向」「編著序文」「三余余録—『中外日報』社説から」の５章仕立てに。中国学を牽引してきた著者の読書の世界。</t>
  </si>
  <si>
    <t>四六・472ページ</t>
  </si>
  <si>
    <t>18『読書漫筆_cover-obi_AD』.eps</t>
  </si>
  <si>
    <t>294読書漫筆</t>
  </si>
  <si>
    <t>中世仏教の再編と禅宗</t>
  </si>
  <si>
    <t>原田正俊</t>
  </si>
  <si>
    <t>「顕密」から「顕密・禅」へ。中世前期以来の顕密体制は、十四世紀の禅宗の台頭により、どのように変化したのか。中世仏教の体制が再編されるなかで禅宗はいかなる役割を果たしたのか。「室町仏教」の実態を解明する待望の書。</t>
  </si>
  <si>
    <t>A5・343ページ</t>
  </si>
  <si>
    <t>19『中世仏教の再編と禅宗』.eps</t>
  </si>
  <si>
    <t>295中世仏教の再編と禅宗</t>
  </si>
  <si>
    <t>中世神祇講式の文化史</t>
  </si>
  <si>
    <t>星優也</t>
  </si>
  <si>
    <t>中世の仏教儀礼書・神祇講式が地域に伝播し独自に読解され、近世において在地の宗教文化を創り出した。奥三河の花祭をはじめとする各地の祭礼踏査と文献資料の解読をもとに、中世神仏信仰と修験、神楽との関係を問い直す注目の書。</t>
  </si>
  <si>
    <t>20『中世神祇講式の文化史_帯』.eps</t>
  </si>
  <si>
    <t>296中世神祇講式の文化史</t>
  </si>
  <si>
    <t>増補改訂　近代仏教スタディーズ</t>
  </si>
  <si>
    <t>編：大谷栄一、吉永進一、近藤俊太郎</t>
  </si>
  <si>
    <t>好評を博した「近代仏教」入門書、待望のアップデイト版！　豊富な写真と人脈相関図を駆使し、近代仏教の歴史と魅力をイキイキと描く。</t>
  </si>
  <si>
    <t>A5・352ページ</t>
  </si>
  <si>
    <t>21『増補改訂  近代仏教ｽﾀﾃﾞｨｰｽ』.eps</t>
  </si>
  <si>
    <t>297増補改訂　近代仏教スタディ-ズ</t>
  </si>
  <si>
    <t>相国寺史　第二巻</t>
  </si>
  <si>
    <t>編：相国寺史編纂委員会、監修：原田正俊、伊藤真昭</t>
  </si>
  <si>
    <t>応仁・文明の乱勃発の応仁元年（1467）から永禄10年（1567）までの相国寺関係史料を収録。室町・戦国期研究者必携の史料集。</t>
  </si>
  <si>
    <t>A5・878ページ</t>
  </si>
  <si>
    <t>22『相国寺史第２巻』.eps</t>
  </si>
  <si>
    <t>298相国寺史　第二巻</t>
  </si>
  <si>
    <t>親鸞・初期真宗門流の研究</t>
  </si>
  <si>
    <t>同朋大学仏教文化研究所 編</t>
  </si>
  <si>
    <t>親鸞の教えを受け継ぐ初期真宗門流はどのように活動したのか。東北から西国における地域的展開、その歴史的世界について、本尊・聖教等、多様な史料から19名が総合的に研究する。</t>
  </si>
  <si>
    <t>A5・520ページ</t>
  </si>
  <si>
    <t>23『親鸞・初期真宗門流の研究』.eps</t>
  </si>
  <si>
    <t>299親鸞・初期真宗門流の研究</t>
  </si>
  <si>
    <t>近代日本の国家と浄土真宗</t>
  </si>
  <si>
    <t>福島栄寿</t>
  </si>
  <si>
    <t>国民国家形成のプロセスにおいて、仏教はいかに「国民国家の〈宗教〉」たろうとしたのか。真宗者・真宗教団による言説を主に分析し、国民国家と仏教の関係を改めて考察する。</t>
  </si>
  <si>
    <t>A5・294ページ</t>
  </si>
  <si>
    <t>24『近代日本の国家と浄土真宗』.eps</t>
  </si>
  <si>
    <t>300近代日本の国家と浄土真宗</t>
  </si>
  <si>
    <t>近代日本の思想変動と浄土真宗</t>
  </si>
  <si>
    <t>佐々木政文</t>
  </si>
  <si>
    <t>真宗教団による社会事業、特に部落問題と「思想問題」に関わる事業の精緻な分析を通じて、「社会の発見」という思想変動前後の日本における浄土真宗の社会的機能を考察する。</t>
  </si>
  <si>
    <t>A5・418ページ</t>
  </si>
  <si>
    <t>25『近代日本の思想変動と浄土真宗』.eps</t>
  </si>
  <si>
    <t>301近代日本の思想変動と浄土真宗</t>
  </si>
  <si>
    <t>ヒトラーと第二次世界大戦</t>
  </si>
  <si>
    <t>栗原優</t>
  </si>
  <si>
    <t>感情的なヒトラーと理知的なヒトラー、相反するその両面をあわせ持つ一人の人間としてヒトラーを分析する。 独ソ戦を同時期の独英戦との二面戦争として捉える 著者60余年ドイツ史研究の集大成。</t>
  </si>
  <si>
    <t>A5判/746頁</t>
  </si>
  <si>
    <t>04ヒトラーと第二次世界大戦.eps</t>
  </si>
  <si>
    <t>302ヒトラ-と第二次世界大戦</t>
  </si>
  <si>
    <t>ヒゲの文化史</t>
  </si>
  <si>
    <t>クリストファー・オールドストーン=ムーア/渡邊昭子、小野綾香　訳</t>
  </si>
  <si>
    <t>男性のヒゲは時代とともに様々な変化を遂げてきた。本書は紀元前から現代に至るまでの西洋社会において、男性がこぞってヒゲを伸ばした四つの時代を取り上げ、その隆盛期とそうでない時期を対比することでヒゲの歴史の全体像に迫る。</t>
  </si>
  <si>
    <t>A5判/352頁</t>
  </si>
  <si>
    <t>05ヒゲの文化史.eps</t>
  </si>
  <si>
    <t>303ヒゲの文化史</t>
  </si>
  <si>
    <t>ナショナリズムとナショナル・インディファレンス</t>
  </si>
  <si>
    <t>マールテン・ヴァン=ヒンダーアハター、ジョン・フォックス　編著/　金澤周作、桐生裕子　監訳</t>
  </si>
  <si>
    <t>本書は、幅広い射程を持つ「ナショナル・インディファレンス（国民への無関心）」現象の歴史的な意義を追究する。19世紀から20世紀後半までの、ソ連を含むヨーロッパ各地の多彩な事例を取り上げ、様々なアプローチのもと、ナショナリズム理解に画期的な切り口を与える。</t>
  </si>
  <si>
    <t>A5判/432頁</t>
  </si>
  <si>
    <t>06ナショナリズムとナショナル・インディファレンス.eps</t>
  </si>
  <si>
    <t>304ナショナリズムとナショナル・インディファレンス</t>
  </si>
  <si>
    <t>近代青島の都市空間の変容</t>
  </si>
  <si>
    <t>単　荷君</t>
  </si>
  <si>
    <t>本書は、ドイツの膠州湾租借期、第一次日本占領期、中華民国統治期という時間軸に沿って、異なる政治権力の支配に置かれた青島の空間的変容及びそこに見られる日本的要素に注目し、日本が関与した青島の都市発展の過程を政策面、社会面などから多角的に解明しようとするものである。</t>
  </si>
  <si>
    <t>A5判/404頁</t>
  </si>
  <si>
    <t>07近代青島の都市空間の変容.eps</t>
  </si>
  <si>
    <t>305近代青島の都市空間の変容</t>
  </si>
  <si>
    <t>関東に大王あり</t>
  </si>
  <si>
    <t>古田武彦</t>
  </si>
  <si>
    <t>稲荷山古墳から出土した鉄剣。鉄剣の主「乎獲居臣」を従えた「大王」とは。既成概念に与する事無く忠実に論証を重ね、関東に独自の国家権力が存在したという事実にたどりつく。巻末付録に現地講演録「関東の大王と稲荷山古墳の鉄剣」をあらたに所収。対話形式で極めて読みやすい。待望の復刊。</t>
  </si>
  <si>
    <t>四六判/392頁</t>
  </si>
  <si>
    <t>08関東に大王あり.eps</t>
  </si>
  <si>
    <t>306関東に大王あり</t>
  </si>
  <si>
    <t>渋沢栄一がめざした「地域」の持続的成長</t>
  </si>
  <si>
    <t>見城悌治、飯森明子、井上潤 責任編集/松本和明　編著</t>
  </si>
  <si>
    <t>明治以降の全国各地の経済・産業発展の主な担い手となったのは、商人や地主などの地域の民間人であった。渋沢栄一は彼らに着目し、業界団体や商業会議所を通じて人的ネットワークを構築し、地域間連携と持続的成長を志向した。本書は、北海道から九州まで各地での渋沢のかかわりの実相を明らかにする。</t>
  </si>
  <si>
    <t>A5判/240頁</t>
  </si>
  <si>
    <t>09渋沢栄一がめざした「地域」の持続的成長.eps</t>
  </si>
  <si>
    <t>307渋沢栄一がめざした「地域」の持続的成長</t>
  </si>
  <si>
    <t>「世界史」の誕生</t>
  </si>
  <si>
    <t>南塚信吾</t>
  </si>
  <si>
    <t>本書は、ヨーロッパ、北アメリカにおいて、世界史がいかにして形成され、幕末から明治維新以後の日本にいかなる影響を及ぼしたか、膨大な先行研究を咀嚼のうえ明らかにする。</t>
  </si>
  <si>
    <t>A5判/304頁</t>
  </si>
  <si>
    <t>10世界史の誕生.eps</t>
  </si>
  <si>
    <t>308「世界史」の誕生</t>
  </si>
  <si>
    <t>生糸と絹織物のグローバル・ヒストリー</t>
  </si>
  <si>
    <t>大野彰</t>
  </si>
  <si>
    <t>本書は、日本産生糸が特にアメリカで歓迎され、市場の開拓に成功・拡大していくグローバル・ヒストリーを描く。幕末・明治以降の外貨獲得のための重要な産業が、どのように発展していったのかをつぶさに見ていく。製糸産業における著者渾身の一冊。</t>
  </si>
  <si>
    <t>A5判/576頁</t>
  </si>
  <si>
    <t>生糸と絹織物のグローバルヒストリー.eps</t>
  </si>
  <si>
    <t>309生糸と絹織物のグロ-バル・ヒストリ-</t>
  </si>
  <si>
    <t>転換期の長崎と寛政改革</t>
  </si>
  <si>
    <t>鈴木康子</t>
  </si>
  <si>
    <t>本書では、1770年代のオランダ船ブルフ号の抜荷事件発覚から、抜荷対策強化を提唱した工藤平助の「報国以言」を紹介するとともに、長崎奉行戸田出雲守の貿易改革から寛政改革に至るまでの過程とその内容を考察し、同時に改革を支える人々の動きと国内外の諸状況を明らかにする。</t>
  </si>
  <si>
    <t>A5判/464頁</t>
  </si>
  <si>
    <t>12転換期の長崎と寛政改革.eps</t>
  </si>
  <si>
    <t>310転換期の長崎と寛政改革</t>
  </si>
  <si>
    <t>76_山川出版社</t>
  </si>
  <si>
    <t>山川出版社</t>
  </si>
  <si>
    <t>YAMAKAWA Selection　スラヴ民族の歴史</t>
  </si>
  <si>
    <t>栗原成郎、直野敦、永田雄三、森安達也、川端香男里、菊地昌典／伊東一郎　編</t>
  </si>
  <si>
    <t>1986年に刊行された『民族の世界史10　スラヴ民族と東欧ロシア』の歴史に関する部分に現代の動向を加筆し、再構成。1990年代の旧ユーゴスラヴィア紛争、ロシアのウクライナ侵攻（2022年～）など、スラヴ民族間の衝突を読み解くための良書。</t>
  </si>
  <si>
    <t>B6変型（120×182）・328ページ</t>
  </si>
  <si>
    <t>スラヴ民族の歴史.eps</t>
  </si>
  <si>
    <t>311YAMAKAWA Selection　スラヴ民族の歴史</t>
  </si>
  <si>
    <t>歴史の転換期5　1348年 気候不順と生存危機</t>
  </si>
  <si>
    <t>長谷部史彦、井上周平、四日市康博、井黒忍、松浦史明／千葉敏之　編</t>
  </si>
  <si>
    <t>人々が生存危機をどのように認識し、いかなる克服の試みを重ねていったかという点に着目し、危機打開の模索の現場を、その成否を含めて論じる。同時に、「体制（システム）の転換」という点で、モンゴル帝国の崩壊局面に光を当て、「崩壊」という歴史の転換の現場をビビッドに描く。</t>
  </si>
  <si>
    <t>四六・280ページ</t>
  </si>
  <si>
    <t>歴史の転換期 5.eps</t>
  </si>
  <si>
    <t>312歴史の転換期5　1348年 気候不順と生存危機</t>
  </si>
  <si>
    <t>講義 ウクライナの歴史</t>
  </si>
  <si>
    <t>三浦清美、小山哲、青島陽子、村田優樹、鶴見太郎、池田嘉郎、浜由樹子、高橋沙奈美、松里公孝、山添博史／黛秋津　編</t>
  </si>
  <si>
    <t>キエフ・ルーシの時代からリトアニア・ポーランド支配、ロシア帝国とハプスブルク帝国の支配を受けたウクライナ領域の人々。ソ連構成国を経て独立を果たした多民族国家の歩みをロシア・ウクライナ戦争まで、日本を代表する研究者が多様な視点から論考する。</t>
  </si>
  <si>
    <t>講義ウクライナの歴史.eps</t>
  </si>
  <si>
    <t>313講義 ウクライナの歴史</t>
  </si>
  <si>
    <t>77_雄山閣</t>
  </si>
  <si>
    <t>雄山閣</t>
  </si>
  <si>
    <t>探究弥生文化　上・下</t>
  </si>
  <si>
    <t>浜田晋介　著</t>
  </si>
  <si>
    <t>これまで弥生文化はどのように理解されてきたのか？学説の変遷や、弥生文化をめぐる代表的な論争を初学者にもわかりやすく解説する。研究史の流れをもとに弥生文化を理解できる、教科書・参考書としても最適なガイドブック。上巻「学説はどう変わってきたか」下巻「どんな論争があったのか」の２冊組。</t>
  </si>
  <si>
    <t>A5・揃352ページ</t>
  </si>
  <si>
    <t>探究弥生文化.eps</t>
  </si>
  <si>
    <t>314探究弥生文化　上・下</t>
  </si>
  <si>
    <t>先史文化研究の新展開　全３巻</t>
  </si>
  <si>
    <t>阿部芳郎、栗島義明　編</t>
  </si>
  <si>
    <t>「資源利用史からみた日本先史文化の学際的研究」をテーマに、多様な観点から縄文社会の実像の解明をめざすシリーズ「明治大学資源利用史研究クラスター　先史文化研究の新展開」全３巻完結！第１巻「縄文文化の繁栄と衰退」第２巻「身を飾る縄文人」第３巻「縄文の漆と社会」</t>
  </si>
  <si>
    <t>A5・揃926ページ</t>
  </si>
  <si>
    <t>先史文化研究の新展開.eps</t>
  </si>
  <si>
    <t>315先史文化研究の新展開　全3巻</t>
  </si>
  <si>
    <t>外務省戦後執務報告　欧米局米州 編　第1回配本　全5巻</t>
  </si>
  <si>
    <t>ロメロ・イサミ 監修</t>
  </si>
  <si>
    <t>外務省内で回覧された、欧米局「執務報告 米州の部」月報（1952〜62）を収録。アメリカ、カナダ、ブラジル、メキシコ、キューバ等、北米・中南米諸国に対する動向が月単位で把握可能。条約・協定交渉、総理・外相の外遊、国際会議、移民、戦後補償、市民運動等に関する情報を豊富に含む内容。</t>
  </si>
  <si>
    <t>2023年５月刊行</t>
  </si>
  <si>
    <t>A５・平均504ページ</t>
  </si>
  <si>
    <t>外務省戦後執務報告米州編１.eps</t>
  </si>
  <si>
    <t>316外務省戦後執務報告　欧米局米州 編　第1回配本　全5巻</t>
  </si>
  <si>
    <t>81_吉川弘文館</t>
  </si>
  <si>
    <t>吉川弘文館</t>
  </si>
  <si>
    <t>中国古玉器総説（新装版）</t>
  </si>
  <si>
    <t>林　巳奈夫</t>
  </si>
  <si>
    <t>古代中国の新石器時代から漢王朝末期にいたる文化の一面を雄弁に物語る玉器の総説を新装復刊。青銅器・古玉器研究の権威が、玉器の材料や加工技術、名称や用法を余すところなく記述し、各時代の玉器文化を懇切に説く。</t>
  </si>
  <si>
    <t>B5・556ページ</t>
  </si>
  <si>
    <t>中国古玉器総説（新装版）.eps</t>
  </si>
  <si>
    <t>317中国古玉器総説(新装版)</t>
  </si>
  <si>
    <t>中國古玉の研究（新装版）</t>
  </si>
  <si>
    <t>古代中国で神への捧げ物、貴族の身分の証とされ、装身具としても酷愛された半宝石製品を探究。古典中の名称との同定、精霊のよりしろや至高神の象徴としての性格、王朝の統治機構中での役割を解明した名著を新装復刊。</t>
  </si>
  <si>
    <t>B5・630ページ</t>
  </si>
  <si>
    <t>中國古玉の研究（新装版）.eps</t>
  </si>
  <si>
    <t>318中國古玉の研究(新装版)</t>
  </si>
  <si>
    <t>日本古鐘銘集成（新装版）</t>
  </si>
  <si>
    <t>坪井良平</t>
  </si>
  <si>
    <t>奈良～大正時代に作られた全国1200もの梵鐘に刻まれる銘文を、豊富な写真と詳細な解説とともに集録。姉妹編『日本の梵鐘（新装版）』とも対照可能で、便利な府県別、国別、社寺・保管者索引や異体文字集も付録。</t>
  </si>
  <si>
    <t>B5・672ページ</t>
  </si>
  <si>
    <t>日本古鐘銘集成（新装版）.eps</t>
  </si>
  <si>
    <t>319日本古鐘銘集成(新装版)</t>
  </si>
  <si>
    <t>民俗・文化人類</t>
    <phoneticPr fontId="1"/>
  </si>
  <si>
    <t>台紙20民俗・文化人類.ai</t>
  </si>
  <si>
    <t>中世ふしぎ絵巻　正・続　2巻セット</t>
  </si>
  <si>
    <t>西山克　著／北村さゆり　画</t>
  </si>
  <si>
    <t>京都を騒がす天狗、鵺（ぬえ）、猫また。鬼と龍と付喪神が跋扈し、アマテラスは裸馬で疾走、大根の侍が戦う……怪異研究の第一人者として文献を渉猟し続ける西山克が、時代背景とともに解説。そんなふしぎな世界観とふしぎな装幀で人気の2巻セット。</t>
  </si>
  <si>
    <t>B５判変形上製　128ページ＋112ページ　</t>
  </si>
  <si>
    <t>中世ふしぎ絵巻　正・続　2巻セット.eps</t>
  </si>
  <si>
    <t>320中世ふしぎ絵巻　正・続　2巻セット</t>
  </si>
  <si>
    <t>蜘蛛の巣上の無明</t>
  </si>
  <si>
    <t>稲賀 繁美 編</t>
  </si>
  <si>
    <t>電子世界に潜む危険とも裏腹の将来像を「ウェブ」の語の由来「蜘蛛の巣」をキーワードに、特定の専門分野の枠組みを横断して探求する。電子テクノロジーが見逃してきた盲点を突き止める、23篇の論文と16篇のコラムで構成した論集。</t>
  </si>
  <si>
    <t>A5・434ページ</t>
  </si>
  <si>
    <t>9784909832726_600.eps</t>
  </si>
  <si>
    <t>321蜘蛛の巣上の無明</t>
  </si>
  <si>
    <t>13-2_河出書房新社</t>
  </si>
  <si>
    <t>河出書房新社</t>
  </si>
  <si>
    <t>黒人の歴史　３０万年の物語</t>
  </si>
  <si>
    <t>ネマータ・ブライデンほか　沢田博訳</t>
  </si>
  <si>
    <t>人類の誕生から、Black Lives Matterまで。アフリカ大陸から始まる、黒人たちの遥かなる誇りと抵抗と闘いの歴史を、地図や図版を駆使して描いた、初めての一冊！</t>
  </si>
  <si>
    <t>A4変形/336頁</t>
  </si>
  <si>
    <t>黒人の歴史.eps</t>
  </si>
  <si>
    <t>322黒人の歴史　30万年の物語</t>
  </si>
  <si>
    <t>シベリア森林の民族誌</t>
  </si>
  <si>
    <t>大石侑香</t>
  </si>
  <si>
    <t>西シベリアの森林地帯に暮らす北方民族たちは、漁撈・狩猟採集・トナカイ牧畜を複合的に営み暮らしてきた。彼らは社会主義崩壊、政府の開発・規制に対応しつつ、自立的な生業複合を維持する。漁撈・牧畜の密接な関係に注目しつつ、人と自然の柔軟で多様な関わりあいを描く</t>
  </si>
  <si>
    <t>A5・296ページ</t>
  </si>
  <si>
    <t>シベリア森林の民族誌.eps</t>
  </si>
  <si>
    <t>323シベリア森林の民族誌</t>
  </si>
  <si>
    <t>農と水の民俗</t>
  </si>
  <si>
    <t>中山正典</t>
  </si>
  <si>
    <t>農業用水の創設者が、「人神」として祀られる事例は多く、今もなお祀り続ける地もある。これは人々の純粋な感謝の念でもあり、水を維持管理する苦難を乗り越えるための装置でもあった。各地の農業用水における水利慣行と人神について、フィールドワークに基づいて描き出す。</t>
  </si>
  <si>
    <t>農と水の民俗.eps</t>
  </si>
  <si>
    <t>324農と水の民俗</t>
  </si>
  <si>
    <t>38_青弓社</t>
  </si>
  <si>
    <t>青弓社</t>
  </si>
  <si>
    <t>中国の死神</t>
  </si>
  <si>
    <t>大谷亨</t>
  </si>
  <si>
    <t>中国の死神「無常」——中国ではよく知られた民間信仰の鬼神だが、これまで客観的な考察はほとんどされていない。２年半に及ぶ中国でのフィールドワークに基づき、無常の歴史的変遷をたどり、妖怪から神へと上り詰めたプロセスや背景にある民間信仰の原理を明らかにする。類書のない中国妖怪学の書。</t>
  </si>
  <si>
    <t>中国の死神.eps</t>
  </si>
  <si>
    <t>325中国の死神</t>
  </si>
  <si>
    <t>40_世界思想社</t>
  </si>
  <si>
    <t>世界思想社</t>
  </si>
  <si>
    <t>ギニア湾の悪魔</t>
  </si>
  <si>
    <t>村津蘭</t>
  </si>
  <si>
    <t>神と悪魔の憑依は、いかにして現実の〈もの〉になるのか？——苦難を癒し、興隆するアフリカの新宗教。その核心は、モノや情動、環境の中に現れる霊的存在にある。写真や映像、エッセイを交え、霊と呼応する人々の生に迫る、マルチモーダル人類学。</t>
  </si>
  <si>
    <t>四六・448ページ</t>
  </si>
  <si>
    <t>ギニア湾の悪魔.eps</t>
  </si>
  <si>
    <t>326ギニア湾の悪魔</t>
  </si>
  <si>
    <t>日本最後のシャーマンたち</t>
  </si>
  <si>
    <t>ミュリエル・ジョリヴェ／鳥取絹子　訳</t>
  </si>
  <si>
    <t>欧州生まれの社会学者が、北海道から沖縄まで時代の波に押されて消えつつある「シャーマンたち」を訪ね歩いた貴重な記録。「日本人の死生観においては霊がきわめて身近な存在なのだ」と語る著者が、「見えない世界」とつながりながら生きる人たちとの交流をもとに日本人の感受性について考察する。</t>
  </si>
  <si>
    <t>2023年02月刊行</t>
  </si>
  <si>
    <t>四六・352ページ</t>
  </si>
  <si>
    <t>日本最後のシャーマンたち.eps</t>
  </si>
  <si>
    <t>327日本最後のシャ-マンたち</t>
  </si>
  <si>
    <t>パプアニューギニア民族誌と縄文社会</t>
  </si>
  <si>
    <t>高橋龍三郎　編</t>
  </si>
  <si>
    <t>早稲田大学考古学研究室が長年にわたり調査したパプアニューギニア土器民族誌が遂に完成。製作技術の混交・収斂と型式の成立を親族構造などの社会的要因から読み解き、儀礼や精神世界が深く関わる型式変化の実相を総括。その視座を縄文土器に敷衍し、縄文社会の実態に迫る。フルカラー版。</t>
  </si>
  <si>
    <t>B5判・402頁</t>
  </si>
  <si>
    <t>パプアニューギニア民族誌と縄文社会.eps</t>
  </si>
  <si>
    <t>328パプアニュ-ギニア民族誌と縄文社会</t>
  </si>
  <si>
    <t>60_日外アソシエーツ</t>
  </si>
  <si>
    <t>日外アソシエーツ</t>
  </si>
  <si>
    <t>復刻 歴代風俗写真集</t>
  </si>
  <si>
    <t>風俗研究会　編／江馬務　解説</t>
  </si>
  <si>
    <t>有職故実を風俗史学として開拓した江馬務の原点となった『歴代風俗写真集』1〜17（芸艸堂発行、大正5〜11年）を1冊にまとめ復刻。平安末期公卿の衣冠、鎌倉時代武士甲冑姿、江戸時代中期婦人旅装など、大正期に実施された扮装写生会で撮影された写真と解説を収録。新たに目次と写真一覧を付与。</t>
  </si>
  <si>
    <t>B5・472ページ</t>
  </si>
  <si>
    <t>復刻 歴代風俗写真集.eps</t>
  </si>
  <si>
    <t>329復刻 歴代風俗写真集</t>
  </si>
  <si>
    <t>民俗学図書目録 2002-2022</t>
  </si>
  <si>
    <t>日外アソシエーツ　編</t>
  </si>
  <si>
    <t>2002年から2022年までに刊行された民俗学に関する図書の目録。民俗学一般から衣食住習俗、通過儀礼、年中行事、民間信仰、民話研究まで幅広く収録し、テーマ・地域ごとに検索できる。巻末にテーマ・人名などのキーワードから引ける「事項名索引」付き。</t>
  </si>
  <si>
    <t>A5・832ページ</t>
  </si>
  <si>
    <t>民俗学図書目録 2002-2022.eps</t>
  </si>
  <si>
    <t>食の展望　持続可能な食をめざして</t>
  </si>
  <si>
    <t>南直人　編／（公財）味の素食の文化センター　企画</t>
  </si>
  <si>
    <t>食とジェンダー、食文化の伝達と継承そして商品化、食と戦争と平和、スローフードとフードテック…。１世紀で世界人口は16億から80億に激増し、人間が生きることが地球の限界を脅かしている。食から世界を見れば、一人ひとりの行動が未来を選ぶ力になることが分かる。「フォーラム人間の食」完結。</t>
  </si>
  <si>
    <t>A5・448ページ</t>
  </si>
  <si>
    <t>食の展望.eps</t>
  </si>
  <si>
    <t>331食の展望　持続可能な食をめざして</t>
  </si>
  <si>
    <t>燈謎　漢字文化圏文字遊戯の諸相</t>
  </si>
  <si>
    <t>呉　修喆</t>
  </si>
  <si>
    <t>燈謎（とうめい）…これはどうやって解く〈なぞなぞ〉なのか。本書は文学と民俗の狭間にさまよう燈謎の作り手に光をあて、中国の燈謎文化史の欠けたピースを補うものである。漢字文化圏文字遊戯の七世紀にわたる変遷から、漢字文化の根底に潜んでいるエネルギーをダイナミックに描き出す。</t>
  </si>
  <si>
    <t>A5・298ページ</t>
  </si>
  <si>
    <t>燈謎.eps</t>
  </si>
  <si>
    <t>332燈謎　漢字文化圏文字遊戯の諸相</t>
  </si>
  <si>
    <t>台紙21地理.ai</t>
  </si>
  <si>
    <t>日本の都市１００年地図</t>
  </si>
  <si>
    <t>今尾恵介</t>
  </si>
  <si>
    <t>100年前、昭和が始まる時代、日本人はどう生きたのか。全国100都市の貴重な民間地図を詳細に読み解くことで、見えてくる戦災前の都市の原型。町名、学校、鉄道など、変遷の歴史。</t>
  </si>
  <si>
    <t>A4/448頁</t>
  </si>
  <si>
    <t>日本の都市１００年地図.eps</t>
  </si>
  <si>
    <t>333日本の都市100年地図</t>
  </si>
  <si>
    <t xml:space="preserve">南米アンデス地域（ルクリュの19世紀世界地理） </t>
  </si>
  <si>
    <t>エリゼ・ルクリュ/柴田匡平　訳</t>
  </si>
  <si>
    <t>欧州からの入植と布教、先住民との関係など、19世紀後半、アンデス山脈の北～西側の南米諸国の、民族、風土、地誌。現在も色濃くのこるスペイン文化やキリスト教（カソリック）布教の影響など、近代化前後の南米アンデス地域の姿と人々の暮らしを描く。シリーズ第8回配本。</t>
  </si>
  <si>
    <t>A5・918ページ</t>
  </si>
  <si>
    <t>南米アンデス地域（ルクリュの19世紀世界地理 第2期セレクション3） .eps</t>
  </si>
  <si>
    <t xml:space="preserve">334南米アンデス地域(ルクリュの19世紀世界地理) </t>
  </si>
  <si>
    <t>地理学事典</t>
  </si>
  <si>
    <t>公益社団法人日本地理学会 編</t>
  </si>
  <si>
    <t>総合の科学とも文理融合の科学とも称される地理学。本書では基礎的事項、自然領域（自然地理学）、人文領域（人文地理学）、応用面に分け解説。</t>
  </si>
  <si>
    <t>A5・844ページ</t>
  </si>
  <si>
    <t>地理学事典.eps</t>
  </si>
  <si>
    <t>335地理学事典</t>
  </si>
  <si>
    <t>台紙22社会.ai</t>
  </si>
  <si>
    <t>WHITESHIFT　白人がマイノリティになる日</t>
  </si>
  <si>
    <t>エリック・カウフマン／臼井美子　訳</t>
  </si>
  <si>
    <t>白人のアイデンティティが揺らぐなかで台頭するポピュリズム、ナショナリズム、多文化主義に、我々はどう向き合えばよいのか。難民問題への対処に正解はあるのか。人口学、社会学、政治学、統計学、心理学などの知見を動員し、すべての人が希望を持てるような未来像を模索する。</t>
  </si>
  <si>
    <t>WHITESHIFT.eps</t>
  </si>
  <si>
    <t>336WHITESHIFT　白人がマイノリティになる日</t>
  </si>
  <si>
    <t>コ・プロダクションの理論と実践</t>
  </si>
  <si>
    <t>斉藤弥生、ヴィクトール・ペストフ　編著</t>
  </si>
  <si>
    <t>日本の医療・介護供給体としての協同組合は、専門職と市民が対等な立場で参加する世界でも類を見ない組織である。地域包括ケアシステムのカギとなる協同組合医療の可能性について、JA長野厚生連佐久総合病院や南医療生活協同組合などの事例を通じて検証する。</t>
  </si>
  <si>
    <t>コ・プロダクションの理論と実践.eps</t>
  </si>
  <si>
    <t>337コ・プロダクションの理論と実践</t>
  </si>
  <si>
    <t>勇気ある女性たち</t>
  </si>
  <si>
    <t>デニ・ムクウェゲ　著／中村みずき　訳／米川正子　監修</t>
  </si>
  <si>
    <t>私が女性を擁護するのは、女性が私と対等だからだ—。コンゴで性暴力、性差別と闘うデニ・ムクウェゲ医師の実践記。社会の矛盾に立ち向かうサバイバーの姿から、性差別克服を探求する。</t>
  </si>
  <si>
    <t>四六・364ページ</t>
  </si>
  <si>
    <t>勇気ある女性たち-2.eps</t>
  </si>
  <si>
    <t>338勇気ある女性たち</t>
  </si>
  <si>
    <t>医学が子どもを見出すとき</t>
  </si>
  <si>
    <t>土屋敦、野々村淑子　編著</t>
  </si>
  <si>
    <t>貧困階層における生殖・再生産への医学的介入、貧児、孤児などの処遇に医学はどのように介在してきたのか。18世紀後半から20世紀後半にかけて規範的な子ども像が確定していくプロセスを検証し、その枠付けに「子ども」をめぐる医学がいかに関与したかを問う、｢逸脱」と医学をめぐる子ども史。</t>
  </si>
  <si>
    <t>医学が子どもを見出すとき.eps</t>
  </si>
  <si>
    <t>339医学が子どもを見出すとき</t>
  </si>
  <si>
    <t>23_研究社</t>
  </si>
  <si>
    <t>研究社</t>
  </si>
  <si>
    <t>市河三喜伝 英語に生きた男の出自，経歴，業績，人生</t>
  </si>
  <si>
    <t>神山孝夫</t>
  </si>
  <si>
    <t>一生を日本の英語英文学研究の発展に捧げたわが国英語学の祖、市河三喜 (1886—1970)。本書は、遺族・関係者から提供されたものを含む現存資料を網羅的に精査して得られた市河三喜初の伝記である。</t>
  </si>
  <si>
    <t>市河三喜伝.eps</t>
  </si>
  <si>
    <t>340市河三喜伝 英語に生きた男の出自,経歴,業績,人生</t>
  </si>
  <si>
    <t>法実践の解剖学</t>
  </si>
  <si>
    <t>樫田美雄、北村隆憲、米田憲市、岡田光弘、曽場尾雅宏</t>
  </si>
  <si>
    <t>実際の法実践のコミュニケーションを、ビデオ映像分析とフィールドワークによって、リバース・エンジニアリングのように「解剖」して「臨床知」へと開く。臨床法学教育や「裁判のIT化」研究に貢献する、画期的な一冊。</t>
  </si>
  <si>
    <t>『法実践(リーガル・コミュニケーション）の解剖学』.eps</t>
  </si>
  <si>
    <t>341法実践の解剖学</t>
  </si>
  <si>
    <t>「水子供養」の日台比較研究</t>
  </si>
  <si>
    <t>陳宣聿</t>
  </si>
  <si>
    <t>これまで、台湾の「水子供養」は日本から伝来したものと言われてきたが、それは本当だろうか？比較研究で「メイド・イン・ジャパンの水子供養」を再考するとともに、現代社会における胎児観の変化を紐解く。</t>
  </si>
  <si>
    <t>『「水子供養」の日台比較研究』.eps</t>
  </si>
  <si>
    <t>342「水子供養」の日台比較研究</t>
  </si>
  <si>
    <t>若者たちはなぜ悪さに魅せられたのか</t>
  </si>
  <si>
    <t>荒井悠介</t>
  </si>
  <si>
    <t>20世紀末から21世紀初頭にかけ、渋谷センター街に集団でたむろしていたギャル・ギャル男と呼ばれた若者たち。彼らは渋谷のストリートでなにを学び、なにをその後の人生に活かしていったのか。トップ集団のリーダーとして関わり、20年におよぶ追跡から迫る、圧巻のエスノグラフィー。</t>
  </si>
  <si>
    <t>『若者たちはなぜ悪さに魅せられたのか』.eps</t>
  </si>
  <si>
    <t>343若者たちはなぜ悪さに魅せられたのか</t>
  </si>
  <si>
    <t>2030アジェンダ（SDGs）実現に向けて</t>
  </si>
  <si>
    <t>浅香幸枝　編著</t>
  </si>
  <si>
    <t>2030アジェンダ（SDGs）実現に向けた先駆的実例から学び、帰納的な方法によって、その手法や法則性を分析・抽出する。研究者・政策立案実施者・学校設立実施者という三位一体の執筆陣により、理論と現実を踏まえた実際的な事例を取り上げている。</t>
  </si>
  <si>
    <t>A5・256ページ</t>
  </si>
  <si>
    <t>2030アジェンダ実現に向けて.eps</t>
  </si>
  <si>
    <t>3442030アジェンダ(SDGs)実現に向けて</t>
  </si>
  <si>
    <t>世界諸地域における社会的課題と制度改革</t>
  </si>
  <si>
    <t>沢登文治、手塚沙織、山岸敬和　共編</t>
  </si>
  <si>
    <t>およそ20世紀後半から現在までの時代を中心に、世界諸地域で社会が直面する問題を把握し、それを解決するための制度改革について、またそれらがどの程度進展しているかを理解する。さらに諸改革への評価を明らかにし、残された課題をも論じる。</t>
  </si>
  <si>
    <t>世界諸地域における社会的課題と制度改革.eps</t>
  </si>
  <si>
    <t>345世界諸地域における社会的課題と制度改革</t>
  </si>
  <si>
    <t>30-1_時事通信出版局</t>
  </si>
  <si>
    <t>時事通信出版局</t>
  </si>
  <si>
    <t>知の統合は可能か</t>
  </si>
  <si>
    <t>瀬名秀明、渡辺政隆、押谷仁、小坂健　ほか</t>
  </si>
  <si>
    <t>作家・瀬名秀明が、各分野8名の専門家へのインタビューを通じ、新型コロナ・パンデミックの実像を、医療の最前線だけでなく、そこに否応なく巻き込まれた社会や個人の側からもあぶり出し、専門知を超えた「総合的な知」のあるべき姿を模索し議論を重ね、新型コロナウイルス感染症を総括します。</t>
  </si>
  <si>
    <t>A5判・580ページ</t>
  </si>
  <si>
    <t>知の統合.eps</t>
  </si>
  <si>
    <t>346知の統合は可能か</t>
  </si>
  <si>
    <t>承認のライシテとムスリムの場所づくり</t>
  </si>
  <si>
    <t>佐藤香寿実</t>
  </si>
  <si>
    <t>「ヨーロッパにおけるイスラーム」がどのように誕生し、いかにその場所に息づいているのか。混淆の現場から、新たなヨーロッパの息吹を活写する。</t>
  </si>
  <si>
    <t>Ａ５・404ページ</t>
  </si>
  <si>
    <t>9784409241547.eps</t>
  </si>
  <si>
    <t>347承認のライシテとムスリムの場所づくり</t>
  </si>
  <si>
    <t>32_旬報社</t>
  </si>
  <si>
    <t>旬報社</t>
  </si>
  <si>
    <t>佐高信　評伝選＜シリーズ全７巻＞</t>
  </si>
  <si>
    <t>佐高 信</t>
  </si>
  <si>
    <t>「人間観」を磨く座標となる貴重な佐高評伝。城山三郎、石橋湛山、田中角栄、大平正芳、宮澤喜一、藤沢周平、古賀政男、中村 哲、原田正純…。小説家、政治家、官僚、学者、教育者、作曲家、医師等々、苦闘し活躍した様々な人間像。現在を考えるための視点が浮かび上がってくる。＜各巻分売可＞</t>
  </si>
  <si>
    <t>四六・平均480ページ</t>
  </si>
  <si>
    <t>02佐高信 評伝選.eps</t>
  </si>
  <si>
    <t>348佐高信　評伝選&lt;シリ-ズ全7巻&gt;</t>
  </si>
  <si>
    <t>医療生協の事業と運動に関する研究</t>
  </si>
  <si>
    <t>岸本貴士</t>
  </si>
  <si>
    <t>長年、尼崎医療生協で無料低額診療事業に携わってきた著者が、これまでの医療生協論を再整理しながら、今日、新自由主義によって商品化される医療・介護サービスのあり方を否定し、医療生協の事業と運動が果たしうる役割を明らかにする。（佛教大学研究叢書47）</t>
  </si>
  <si>
    <t>Ａ5・356ページ</t>
  </si>
  <si>
    <t>03医療生協の事業と運動に〜.eps</t>
  </si>
  <si>
    <t>349医療生協の事業と運動に関する研究</t>
  </si>
  <si>
    <t>差別する人の研究</t>
  </si>
  <si>
    <t>阿久澤麻理子</t>
  </si>
  <si>
    <t>差別は「される側」ではなく「する側」の問題である。部落差別をつくりかえ、再生産するのは誰なのか？差別の現れ方や正当化する言説は時代とともに変わるが、こうした差別の変容はなぜ、どのように起きるのか。現代的レイシズムを基点に、差別「される側」ではなく「する側」の構造を明らかにする。</t>
  </si>
  <si>
    <t>四六・260ページ</t>
  </si>
  <si>
    <t>04差別する人の研究.eps</t>
  </si>
  <si>
    <t>350差別する人の研究</t>
  </si>
  <si>
    <t>多文化共生社会を支える自治体</t>
  </si>
  <si>
    <t>沼尾波子、池上岳彦、池谷秀登、倉地真太郎　ほか著</t>
  </si>
  <si>
    <t>外国人住民のニーズに向き合う行政体制と財源保障とは？日本に住む外国人が266万人を超えた現在、かれらを地域住民として受け入れた行政サービスの必要に迫られている。ヒアリング・自治体アンケート調査をもとに、国籍・在留資格・居住歴が様々な外国人住民の多様なニーズと行政の課題を探りだす。</t>
  </si>
  <si>
    <t>四六・328ページ</t>
  </si>
  <si>
    <t>05多文化共生社会を支える自治体.eps</t>
  </si>
  <si>
    <t>351多文化共生社会を支える自治体</t>
  </si>
  <si>
    <t>妾と愛人のフェミニズム</t>
  </si>
  <si>
    <t>石島亜由美</t>
  </si>
  <si>
    <t>一夫一婦制度が確立した明治期から2010年代までの新聞・雑誌や文学を精読し、ときに「純粋な恋愛の遂行者」として知識人に称賛され、ときに「眉をひそめられる不道徳な存在」として排除された女性たちの存在に光を当てるフェミニズム研究の裏面史。</t>
  </si>
  <si>
    <t>妾と愛人のフェミニズム.eps</t>
  </si>
  <si>
    <t>352妾と愛人のフェミニズム</t>
  </si>
  <si>
    <t>アフリカを学ぶ人のために</t>
  </si>
  <si>
    <t>松田素二　編</t>
  </si>
  <si>
    <t>歴史や経済からポピュラーアートや結婚生活まで網羅する、アフリカ入門の必読書が大幅アップデート！　危機と困難を切り抜けてきた知恵と手法を、アフリカに学ぼう。</t>
  </si>
  <si>
    <t>四六・356ページ</t>
  </si>
  <si>
    <t>アフリカを学ぶ人のために.eps</t>
  </si>
  <si>
    <t>353アフリカを学ぶ人のために</t>
  </si>
  <si>
    <t>はじめての社会調査</t>
  </si>
  <si>
    <t>三井さよ、三谷はるよ、西川知亨、工藤保則　編</t>
  </si>
  <si>
    <t>質的調査と量的調査をバランスよく学べる究極の入門書！——人々の思いや暮らしのリアリティを知ることをとおして、他者と社会の多様な姿を発見していく社会調査。この一冊から調査の一歩を踏みだそう。社会調査士カリキュラムのA・B科目に対応。</t>
  </si>
  <si>
    <t>はじめての社会調査.eps</t>
  </si>
  <si>
    <t>354はじめての社会調査</t>
  </si>
  <si>
    <t>自閉症が文化をつくる</t>
  </si>
  <si>
    <t>竹中均</t>
  </si>
  <si>
    <t>伊藤若冲やチューリングが生み出した文化には、不思議な共通点がある。人間が創造する文化には、時代と場所を超えて自閉症的な側面があるのではないか。文化史の地層から「自閉文化」の鉱脈を掘り起こし､「健常」な近代を問い直す斬新な試み。</t>
  </si>
  <si>
    <t>四六・270ページ</t>
  </si>
  <si>
    <t>自閉症が文化をつくる.eps</t>
  </si>
  <si>
    <t>355自閉症が文化をつくる</t>
  </si>
  <si>
    <t>旅するモヤモヤ相談室</t>
  </si>
  <si>
    <t>木谷百花　編</t>
  </si>
  <si>
    <t>タンザニアの行商人、ブータンの酒飲み、エジプトのムスリム、パスタを深く味わうイタリア人……世界を知れば、悩みは解ける！医学生が、先生たちを訪ねて見つけた、目からウロコの生きる知恵。読むと心が軽くなる、閉塞感を打ち破る対話集。</t>
  </si>
  <si>
    <t>四六・208ページ</t>
  </si>
  <si>
    <t>旅するモヤモヤ相談室.eps</t>
  </si>
  <si>
    <t>356旅するモヤモヤ相談室</t>
  </si>
  <si>
    <t>ジェンダーで学ぶメディア論</t>
  </si>
  <si>
    <t>林香里、田中東子　編</t>
  </si>
  <si>
    <t>メディアについて考えるとき、「ジェンダー」は最適な拡大鏡になる。メディアの思想、インターネット、マスメディアとジャーナリズム、メディア文化——メディア論の基礎をジェンダーと多様性の視点から学ぶ、これからの入門書。</t>
  </si>
  <si>
    <t>ジェンダーで学ぶメディア論.eps</t>
  </si>
  <si>
    <t>357ジェンダ-で学ぶメディア論</t>
  </si>
  <si>
    <t>中国の知的障害者とその家族</t>
  </si>
  <si>
    <t>奈倉京子</t>
  </si>
  <si>
    <t>2000年代の中国は中国共産党の管理と指示に従って行動する必要があり、かつ個人化という「新しい社会性」が生まれている社会状況である。民間組織「機構」の役割を当事者の目線で検討し、また複数の障害者家族への聞き取りを通して、中国西北部に暮らす知的障害者とその家族の生の営みを映し出す。</t>
  </si>
  <si>
    <t>22301中国の知的障害者とその家族　「新しい社会性」のエスノグラフィー.eps</t>
  </si>
  <si>
    <t>358中国の知的障害者とその家族</t>
  </si>
  <si>
    <t>春秋叙勲受章者 1964-2023</t>
  </si>
  <si>
    <t>戦後日本で功績があった人物に贈られる「春秋叙勲」のうち、勲三等以上の受章記録を昭和39年春から令和5年春までの60年間分、47,153人を掲載したデータ集。「受章者氏名／受章当時の年齢／主な経歴」がわかる。「受章者氏名索引」「肩書索引」付き。</t>
  </si>
  <si>
    <t>B5・2分冊（1076ページ）</t>
  </si>
  <si>
    <t>春秋叙勲受章者 1964-2023国地域に貢献した人々.eps</t>
  </si>
  <si>
    <t>テーマで探究　世界の食・農林漁業・環境　全３巻</t>
  </si>
  <si>
    <t>池上甲一、斎藤博嗣、関根佳恵、二平章、佐藤宣子　編</t>
  </si>
  <si>
    <t>「カップラーメンの材料はどこから来る？」「農業は自然に優しい産業？」などのキークエスチョンを導入に、問いをほぐし深く学ぶアイデアや調べ方を提案、導入ページの内容の背景や歴史的経緯を解説。「ほんとうのグローバリゼーションってなに？」「サステナビリティ」「エコシステム」の3巻構成。</t>
  </si>
  <si>
    <t>2023年2～4月刊行</t>
  </si>
  <si>
    <t>B5・平均152ページ</t>
  </si>
  <si>
    <t>テーマで探究世界の食・農林漁業・環境.eps</t>
  </si>
  <si>
    <t>360テ-マで探究　世界の食・農林漁業・環境　全3巻</t>
  </si>
  <si>
    <t>ひとり親家庭はなぜ困窮するのか</t>
  </si>
  <si>
    <t>金川めぐみ</t>
  </si>
  <si>
    <t>日本のひとり親家庭に対する福祉法政策の到達点と課題、今後の方向性を総合的に検討する。国会議事録にみる国家の家族観と「福祉の権利化」の視点から福祉法政策の変遷過程を考察し、政治哲学の人間像とケアの倫理をもとに「公的ドゥーリア」の概念を提示、法政策のあり方を示す。</t>
  </si>
  <si>
    <t>A5・234ページ</t>
  </si>
  <si>
    <t>ひとり親家庭はなぜ困窮するのか.eps</t>
  </si>
  <si>
    <t>361ひとり親家庭はなぜ困窮するのか</t>
  </si>
  <si>
    <t>ハプスブルク事典</t>
  </si>
  <si>
    <t>川成洋/菊池良生/佐竹謙一 編</t>
  </si>
  <si>
    <t>中世以来600年、欧州史の中心にいたハプスブルク家。文化・政治・経済などあらゆる面に多くの影響を与えたその家を軸に、欧州の歴史を見る中項目事典。</t>
  </si>
  <si>
    <t>A5・826ページ</t>
  </si>
  <si>
    <t>ハプスブルク事典.eps</t>
  </si>
  <si>
    <t>362ハプスブルク事典</t>
  </si>
  <si>
    <t>コミュニティを変えるアクションリサーチ</t>
  </si>
  <si>
    <t>ランディ・ストッカー/帯谷博明、水垣源太郎、寺岡伸悟　訳</t>
  </si>
  <si>
    <t>本書は、コミュニティを変えるためにコミュニティ住民自身が成果を活用できるリサーチを行うことを促す一書。アメリカの大学で長く地域の協働プロジェクトに携わってきた著者が、コミュニティの人々が主体的に参加するリサーチとはどういうものかを示す。</t>
  </si>
  <si>
    <t>A5判/346頁</t>
  </si>
  <si>
    <t>14コミュニティを変えるアクションリサーチ.eps</t>
  </si>
  <si>
    <t>363コミュニティを変えるアクションリサ-チ</t>
  </si>
  <si>
    <t>グローバル化する寿司の社会学</t>
  </si>
  <si>
    <t>王昊凡</t>
  </si>
  <si>
    <t>従来、グローバル化は「マクドナルド化」すなわち画一化現象として記述されてきたが、上海の事例から見えてくるのは多様性を内包したグローバル化という現実であり、本書ではこれを生み出す社会的条件を探っていく。グローバル化への見方に転換を迫る意欲的研究の成果。</t>
  </si>
  <si>
    <t>A5判/328頁</t>
  </si>
  <si>
    <t>15グローバル化する寿司の社会学.eps</t>
  </si>
  <si>
    <t>364グロ-バル化する寿司の社会学</t>
  </si>
  <si>
    <t>介護職員の定着をいかにして図るか</t>
  </si>
  <si>
    <t>田中康雄</t>
  </si>
  <si>
    <t>本書は、経験や感覚ではなく大規模調査によるエビデンスに基づき、また全施設一律ではなく従来型・ユニット型それぞれの形態の介護労働環境に着目した考察により、介護職員が離職に至る過程を実証的に分析。「老人ホーム」の組織マネジメントを考えるためのヒントを示す。</t>
  </si>
  <si>
    <t>A5判/224頁</t>
  </si>
  <si>
    <t>16介護職員の定着をいかにして図るか.eps</t>
  </si>
  <si>
    <t>365介護職員の定着をいかにして図るか</t>
  </si>
  <si>
    <t>高校生の進路・生活と「教育的カテゴリー」</t>
  </si>
  <si>
    <t>中村高康、中村知世、小黒恵　編著</t>
  </si>
  <si>
    <t>現代の高校教育のリアリティに接近する研究。学科・科目・学級・進路といったさまざまな教育的意図を持つ「教育的カテゴリー」と教師や生徒はどのような関係を取り結ぶのか。ゆらぐ高校教育をとらえる新たなモデルを探究する。</t>
  </si>
  <si>
    <t>A5判/272頁</t>
  </si>
  <si>
    <t>17高校生の進路・生活と教育的カテゴリー.eps</t>
  </si>
  <si>
    <t>366高校生の進路・生活と「教育的カテゴリ-」</t>
  </si>
  <si>
    <t>社会資本主義</t>
  </si>
  <si>
    <t>金子勇</t>
  </si>
  <si>
    <t>「社会的共通資本」と治山治水を優先し、国民が持つ「社会関係資本」を豊かにし、一人一人の「人間文化資本」を育てる。これら三資本の融合を理念とし、「人口変容」と「脱炭素」を論じつつ、経済社会システムの「適応能力上昇」を維持し、世代間協力と社会移動が可能な開放型社会づくりを創造する。</t>
  </si>
  <si>
    <t>A5判/416頁</t>
  </si>
  <si>
    <t>18社会資本主義.eps</t>
  </si>
  <si>
    <t>367社会資本主義</t>
  </si>
  <si>
    <t>世俗化論の生成</t>
  </si>
  <si>
    <t>諸岡了介</t>
  </si>
  <si>
    <t>近現代における宗教の変容を指すのに用いられてきた世俗化という概念について、激しく交わされてきた議論の歴史を振り返る。思想史や社会学史の上にこの概念の形成過程をたどるとともに、内外にわたって繰り広げられている世俗化に関する議論を詳細に分析、宗教を問うことの意味を明らかにする。</t>
  </si>
  <si>
    <t>A5判/276頁</t>
  </si>
  <si>
    <t>19世俗化論の生成.eps</t>
  </si>
  <si>
    <t>368世俗化論の生成</t>
  </si>
  <si>
    <t>船舶事故調査</t>
  </si>
  <si>
    <t>大須賀英郎</t>
  </si>
  <si>
    <t>船舶事故調査に関しては、海事関係者の間でも基本的な理解が欠落、制度に関しても多くの誤解が発生している状況にある。本書は、歴史的な縦線と国際的な横線を軸に、わが国が置かれていた位置を明らかにすることで、運輸安全の一層の充実に資することをめざす。</t>
  </si>
  <si>
    <t>20船舶事故調査.eps</t>
  </si>
  <si>
    <t>369船舶事故調査</t>
  </si>
  <si>
    <t>都市とモビリティーズ</t>
  </si>
  <si>
    <t>金子勇、吉原直樹　代表編者　吉原直樹　編著</t>
  </si>
  <si>
    <t>本書は、蓄積されてきた先行研究を丁寧に検証したうえで、階級構造、コミュニティ、政治、文化との関わりから新時代に向けた理論の構築を試みる。最前線で活躍する研究者が結集し、日本の都市社会学の到達点とその先を展望する一冊。</t>
  </si>
  <si>
    <t>A5判/264頁</t>
  </si>
  <si>
    <t>21都市とモビリティーズ.eps</t>
  </si>
  <si>
    <t>370都市とモビリティ-ズ</t>
  </si>
  <si>
    <t>匿名他者への贈与と想像力の社会学</t>
  </si>
  <si>
    <t>吉武由彩</t>
  </si>
  <si>
    <t>本書では、これまで家族や友人に血液製剤を使用した人がいる場合に献血が促されるという指摘に対し、家族や友人に血液製剤を使用した人がいない場合に、なぜ人々は血液を提供するのかを論ずる。</t>
  </si>
  <si>
    <t>A5判/288頁</t>
  </si>
  <si>
    <t>22匿名他者への贈与と想像力の社会学.eps</t>
  </si>
  <si>
    <t>371匿名他者への贈与と想像力の社会学</t>
  </si>
  <si>
    <t>文化遺産といかに向き合うのか</t>
  </si>
  <si>
    <t>ロドニー・ハリソン/木村至聖、田中英資、平井健文、森嶋俊行、山本理佳　訳</t>
  </si>
  <si>
    <t>増え続ける文化遺産に私達はどう向き合えばよいのか。過去のためか、未来のための文化遺産か。そもそも文化遺産とは何なのか。これらの問いの先にある、文化遺産の持続可能な未来を考える鍵＝対話的モデルを本邦で初めて本格的に紹介。世界各地の事例をもとに思想と実践を有機的に結びつけた必読書。</t>
  </si>
  <si>
    <t>A5判/368頁</t>
  </si>
  <si>
    <t>23文化遺産といかに向き合うのか.eps</t>
  </si>
  <si>
    <t>372文化遺産といかに向き合うのか</t>
  </si>
  <si>
    <t>福祉と協働</t>
  </si>
  <si>
    <t>金子勇、吉原直樹　代表編者　三重野卓　編著</t>
  </si>
  <si>
    <t>高齢化、人口減少など、福祉に注目が集まるいま、今後を考えるうえでのキータームとなる共生、協働についてを検証する必要性が高まっている。本書では、実証的、計量的な調査結果、および統計データを駆使することより、現時点を確認するとともに、将来の課題の解決に向けた方策を提示する。</t>
  </si>
  <si>
    <t>A5判/256頁</t>
  </si>
  <si>
    <t>24福祉と協働.eps</t>
  </si>
  <si>
    <t>373福祉と協働</t>
  </si>
  <si>
    <t>映画史の論点</t>
  </si>
  <si>
    <t>加藤幹郎　監修/杉野健太郎　編著</t>
  </si>
  <si>
    <t>映画が有するネットワークから生じる〈内〉と〈外〉をめぐる論点とは何か。映画の内部あるいは映画間の諸問題をはじめ、歴史や文学との邂逅、産業としての映画の足跡を追う。</t>
  </si>
  <si>
    <t>A5判/376頁</t>
  </si>
  <si>
    <t>41映画史の論点.eps</t>
  </si>
  <si>
    <t>374映画史の論点</t>
  </si>
  <si>
    <t>台紙23法律・政治.ai</t>
  </si>
  <si>
    <t>外交と歴史から見る中国</t>
  </si>
  <si>
    <t>小山俊樹、森田吉彦、川島真、石平、平野聡、木村幹、坂元一哉、佐々木正明／中西輝政</t>
  </si>
  <si>
    <t>シリーズ全2巻完結！　中国文明論、日中歴史分野、日米関係、中東、ロシアなどの研究者・ジャーナリストなど21名の議論をベースに、各メンバーが文明学的視座から執筆。文明史の広大な視野から解き明かす中国膨張の論理と本質！</t>
  </si>
  <si>
    <t>四六判上製　288ページ</t>
  </si>
  <si>
    <t>シリーズ日本人のための文明学２ 外交と歴史から見る中国.eps</t>
  </si>
  <si>
    <t>375外交と歴史から見る中国</t>
  </si>
  <si>
    <t>偽情報戦争</t>
  </si>
  <si>
    <t>小泉 悠 、桒原 響子 、小宮山 功一朗</t>
  </si>
  <si>
    <t>現代の戦争は我々の「頭の中」でも起きかねない。新時代に必要な情報安全保障について、ロシア軍事専門家の小泉悠氏はじめ気鋭の専門家3人が提言する！　我々はディスインフォメーションをどのように理解し、備えるべきなのか——</t>
  </si>
  <si>
    <t>四六判並製　256ページ</t>
  </si>
  <si>
    <t>偽情報戦争.eps</t>
  </si>
  <si>
    <t>376偽情報戦争</t>
  </si>
  <si>
    <t>外交・安全保障政策から読む欧州統合</t>
  </si>
  <si>
    <t>中内政貴、田中慎吾　編</t>
  </si>
  <si>
    <t>英国の離脱やロシアのウクライナ侵攻に象徴されるように今や岐路に立たされている欧州統合について、その到達点と限界を外交・安全保障分野の諸政策から描き出す。本書では個々の具体的な政策や局面に焦点を当て、加盟国の分断と、域外国の反発といった欧州統合の負の側面をも照らし出す。</t>
  </si>
  <si>
    <t>外交・安全保障政策から読む欧州統合.eps</t>
  </si>
  <si>
    <t>377外交・安全保障政策から読む欧州統合</t>
  </si>
  <si>
    <t>封鎖法の現代的意義</t>
  </si>
  <si>
    <t>浦口薫</t>
  </si>
  <si>
    <t>現代の海戦においても海上封鎖は有効な戦術なのか？本書は17世紀以降今日に至る国家実行、判例及び学説を網羅的に分析して長距離海上封鎖の合法性を評価するとともに、封鎖法を現代的視点で捉え直し、過去及び今後設定される海上封鎖に統一的な評価基準を提供しようと試みたものである。</t>
  </si>
  <si>
    <t>封鎖法の現代的意義.eps</t>
  </si>
  <si>
    <t>378封鎖法の現代的意義</t>
  </si>
  <si>
    <t>11-2_学陽書房</t>
  </si>
  <si>
    <t>学陽書房</t>
  </si>
  <si>
    <t>逐条国家公務員法　〈第２次全訂版〉</t>
  </si>
  <si>
    <t>吉田耕三、尾西雅博　編</t>
  </si>
  <si>
    <t>国家公務員法の逐条解説書。法の仕組みと変遷を示すと共に、実務者に必要な各条文の沿革、詳細な規則までを含めた解釈と運用を解く唯一の定本。令和５年から段階的に引き上げられる定年延長制度他、前版２０１５年以降の改正を網羅した最新版。</t>
  </si>
  <si>
    <t>A5・1488ページ</t>
  </si>
  <si>
    <t>逐条　国家公務員法〈第2次全訂版).eps</t>
  </si>
  <si>
    <t>379逐条国家公務員法　〈第2次全訂版〉</t>
  </si>
  <si>
    <t>法令用語辞典　〈第１１次改訂版〉</t>
  </si>
  <si>
    <t>大森政輔　共編</t>
  </si>
  <si>
    <t>歴代内閣法制局長官の編になる信頼の法律辞典！　「こども家庭庁」「拘禁刑」「所有者不明土地」「新型インフルエンザ等感染症」など新規収録した、７年ぶりの大幅改訂版。法律に携わる実務家や公務員に必携の書！</t>
  </si>
  <si>
    <t>A5・840ページ</t>
  </si>
  <si>
    <t>法令用語辞典第11次改訂版.eps</t>
  </si>
  <si>
    <t>380法令用語辞典　〈第11次改訂版〉</t>
  </si>
  <si>
    <t>法と感情の哲学</t>
  </si>
  <si>
    <t>スーザン・バンディズ　編／橋本祐子　監訳／小林史明、池田弘乃　訳</t>
  </si>
  <si>
    <t>「法＝理性」か「感情」か。この二項対立から脱却し、「法と感情」研究が生まれた。法と感情が相互浸透する関係性に照準を定め、ヌスバウム、ソロモン、ポズナー、ミノウといった錚々たる論客が、怒り、嫌悪、羞恥心、復讐心、ロマンティック・ラブなどの感情を多角的に考察する記念碑的論文集。</t>
  </si>
  <si>
    <t>法と感情の哲学.eps</t>
  </si>
  <si>
    <t>381法と感情の哲学</t>
  </si>
  <si>
    <t>アフリカにおける国家</t>
  </si>
  <si>
    <t>ジャン=フランソワ・バイヤール／加茂省三　訳</t>
  </si>
  <si>
    <t>人文科学の諸分野を横断してなされるアフリカのポストコロニアル国家への考察。過去から現代に至るアフリカの人びとや社会の観察から見えてくる「腹の政治」とは何か。アフリカ政治学研究に多大な影響を与えた名著の邦訳、ついに登場！</t>
  </si>
  <si>
    <t>菊・398ページ</t>
  </si>
  <si>
    <t>『アフリカにおける国家』.eps</t>
  </si>
  <si>
    <t>382アフリカにおける国家</t>
  </si>
  <si>
    <t>クレマンソー</t>
  </si>
  <si>
    <t>ミシェル・ヴィノック／大嶋厚訳</t>
  </si>
  <si>
    <t>本邦初の本格的評伝。パリ・コミューンから政治を志し、議会の論戦では“虎”と恐れられた「ドレフュス事件」の闘士。第一次大戦、文民統制のもと戦時内閣を率いた。“英雄的”政治家の多彩な生涯をフランス史の大家が余すところなく描き切る。フランスで権威あるオージュルデュイ賞受賞！</t>
  </si>
  <si>
    <t>46・624ページ</t>
  </si>
  <si>
    <t>クレマンソー.eps</t>
  </si>
  <si>
    <t>383クレマンソ-</t>
  </si>
  <si>
    <t>雇用システムの変化と労働法政策の展開</t>
  </si>
  <si>
    <t>島田陽一</t>
  </si>
  <si>
    <t>規制緩和から新たな法規制へ。第二次世界大戦後、体系的に整備された日本の労働法制を今日の雇用システムの変化に対応してどのように改革すべきか。経営側の意向が貫徹する規制緩和ではなく、時代に適合する労働法規制を検討する。</t>
  </si>
  <si>
    <t>Ａ5・736ページ</t>
  </si>
  <si>
    <t>08雇用システムの変化と労働法〜.eps</t>
  </si>
  <si>
    <t>384雇用システムの変化と労働法政策の展開</t>
  </si>
  <si>
    <t>岐路に立つ労使関係</t>
  </si>
  <si>
    <t>道幸哲也</t>
  </si>
  <si>
    <t>長時間労働、非正規化、賃金水準の低下…。なぜ、労働組合の社会的・経済的影響力は低下したのだろうか？労働組合（法）のプレゼンス低下の原因を確認しながら、集団的労働法の直面する課題を検討、その見直しと展望を見いだす。</t>
  </si>
  <si>
    <t>Ａ5・264ページ</t>
  </si>
  <si>
    <t>09岐路に立つ労使関係.eps</t>
  </si>
  <si>
    <t>385岐路に立つ労使関係</t>
  </si>
  <si>
    <t>企業社会の形成と自民党政治</t>
  </si>
  <si>
    <t>渡辺 治</t>
  </si>
  <si>
    <t>戦後における日本国家の特殊な構造とは何か、 「企業国家」日本の形成と展開を明らかにする論稿。「小国主義」と「開発主義」に転換した自民党「戦後型政治」を支える企業社会という支配構造は、いったいどのようにして形成されたのか？＜渡辺治著作集・第10巻＞</t>
  </si>
  <si>
    <t>Ａ5・580ページ</t>
  </si>
  <si>
    <t>10企業社会の形成と自民党政治.eps</t>
  </si>
  <si>
    <t>386企業社会の形成と自民党政治</t>
  </si>
  <si>
    <t>グローバル化と現代日本の帝国主義化</t>
  </si>
  <si>
    <t>冷戦後、なぜ日本は「帝国主義」へ向かったのか？1990年代以降、冷戦の「終焉」とソ連・東欧の崩壊によって平和と軍縮に進む論調もあったが、ロシアの侵略や中国の覇権主義の動きからも分かるように幻想となった。現在の世界と日本を「帝国主義」という視角から分析。＜渡辺治著作集・第11巻＞</t>
  </si>
  <si>
    <t>Ａ5・460ページ</t>
  </si>
  <si>
    <t>11グローバル化と現代日本の〜.eps</t>
  </si>
  <si>
    <t>387グロ-バル化と現代日本の帝国主義化</t>
  </si>
  <si>
    <t>「帝国」アメリカの覇権と日本の軍事大国化</t>
  </si>
  <si>
    <t>アメリカの世界戦略の中で日本はどこへ向かうのか？「自由な市場」秩序に歯向かう「敵」を掃討する米国の姿を分析。米国圧力と海外展開を進める日本資本の要請にもとづいて始まった我国の軍事大国化が、憲法とそれを支える運動によりジグザグの展開を強いられていく過程。＜渡辺治著作集・第12巻＞</t>
  </si>
  <si>
    <t>14「帝国」アメリカの覇権と日本の〜.eps</t>
  </si>
  <si>
    <t>388「帝国」アメリカの覇権と日本の軍事大国化</t>
  </si>
  <si>
    <t>働く社会の変容と生活保障の法</t>
  </si>
  <si>
    <t>菊池馨実、竹内 寿、細川 良、大木正俊、鈴木俊晴　編著</t>
  </si>
  <si>
    <t>雇用社会の変容期である今、「日本型雇用慣行」を前提とする働き方を変革しなければ解決できない課題が山積している。どのような就業・雇用形態を選択しても働く人の生活が守られるように、現在の労働法・社会保障法の理論的・政策的課題を多面的に検討していく論集。＜島田陽一先生古稀記念論集＞</t>
  </si>
  <si>
    <t>Ａ5・608ページ</t>
  </si>
  <si>
    <t>12働く社会の変容と生活保障〜.eps</t>
  </si>
  <si>
    <t>389働く社会の変容と生活保障の法</t>
  </si>
  <si>
    <t>社会法をとりまく環境の変化と課題</t>
  </si>
  <si>
    <t>沼田雅之、大原利夫、根岸 忠　編著</t>
  </si>
  <si>
    <t>近年、IT・AI技術の進展やグローバル化により、社会は大きく変わった。そして新型コロナ感染症の感染拡大が、人の働き方も大きく変えている。時代とともに変化する働く人たちを守るための法や規制に対応すべく、多様な働き方や技術革新に対応した法のあり方を模索する。＜浜村彰先生古稀記念論集＞</t>
  </si>
  <si>
    <t>Ａ5・400ページ</t>
  </si>
  <si>
    <t>13社会法をとりまく環境の〜.eps</t>
  </si>
  <si>
    <t>390社会法をとりまく環境の変化と課題</t>
  </si>
  <si>
    <t>労働法論の探究</t>
  </si>
  <si>
    <t>唐津 博</t>
  </si>
  <si>
    <t>労働契約法が施行されて10年以上が経ち、とくに就業規則法理は大きな転換を迎えた。また、労使関係の法システムについても、労働組合の組織率が低下するなか制度的な様々な模索がなされている。今、労働法の体系と法政策を探求し、法理論と法政策の相互作用を構想、労働法の可能性を模索する。</t>
  </si>
  <si>
    <t>15労働法論の探究.eps</t>
  </si>
  <si>
    <t>391労働法論の探究</t>
  </si>
  <si>
    <t>37_信山社出版</t>
  </si>
  <si>
    <t>信山社出版</t>
  </si>
  <si>
    <t>行政不服審査法（1）〔日本立法資料全集181〕</t>
  </si>
  <si>
    <t>信山社　編</t>
  </si>
  <si>
    <t>行政不服審査法は、昭和35年12月に｢行政不服審査法（仮称）要網案｣が答申、昭和37年10月1日に施行された。本法は、行政事件訴訟法と併行して審議･施行、のちに行政手続法、情報公開法、個人情報保護法などに連なる行政法典のモデルとしての役割を果たすことになった。制定過程の詳細資料。</t>
  </si>
  <si>
    <t>菊変・610ページ</t>
  </si>
  <si>
    <t>行政不服審査法.eps</t>
  </si>
  <si>
    <t>392行政不服審査法(1)〔日本立法資料全集181〕</t>
  </si>
  <si>
    <t>これからの民法・消費者法Ⅰ・Ⅱ（全2巻）</t>
  </si>
  <si>
    <t>沖野眞已、丸山絵美子、水野紀子、森田宏樹、森永淑子　編集</t>
  </si>
  <si>
    <t>河上先生の古稀を祝し、国内外から寄せられた全80編の論稿を2巻に分け、第1巻は「これからの民法学」として37編を掲載。第2巻は「これからの消費者法」として43編に加えて、巻末に特別寄稿「『子』とは」（河上正二）も掲載。幅広い分野・視座から河上先生に集う、まさに圧巻の大著2巻本。</t>
  </si>
  <si>
    <t>A5変・（Ⅰ）834ページ、（Ⅱ）1178ページ</t>
  </si>
  <si>
    <t>これからの民法学と消費者法.eps</t>
  </si>
  <si>
    <t>393これからの民法・消費者法Ⅰ・Ⅱ(全2巻)</t>
  </si>
  <si>
    <t>国際人権法の歴史〔新国際人権法講座　第1巻〕</t>
  </si>
  <si>
    <t>小畑郁、山元一　編集</t>
  </si>
  <si>
    <t>激動の世界における人権規範の実相･実施を分析し、有機的・統合的な人権秩序形成への学問的到達点を示す。国際人権法学会創立30周年記念企画「新国際人権法講座」刊行開始（全7巻）。第1巻は、現在の国際人権の歴史を辿り、法が直面する実践的課題に答えるための「理論的深化」の試み。</t>
  </si>
  <si>
    <t>A5変・272ページ</t>
  </si>
  <si>
    <t>国際人権法の歴史.eps</t>
  </si>
  <si>
    <t>394国際人権法の歴史〔新国際人権法講座　第1巻〕</t>
  </si>
  <si>
    <t>世界の法思想〔千葉正士全集9〕</t>
  </si>
  <si>
    <t>千葉正士全集編集委員会　編／角田猛之　編集</t>
  </si>
  <si>
    <t>知のオーガナイザーとして、法哲学・法思想史、法社会学、法人類学から法文化論、多元的法体制研究に至るパイオニア、千葉正士全集。第9巻は、多様な法思想を紹介・比較し、西欧思想の特殊性を炙り出す。ユダヤ法、イスラム法、その他の法思想を固有の歴史や文化に絡めて比較法的に考究する。</t>
  </si>
  <si>
    <t>A5変・392ページ</t>
  </si>
  <si>
    <t>世界の法思想.eps</t>
  </si>
  <si>
    <t>395世界の法思想〔千葉正士全集9〕</t>
  </si>
  <si>
    <t>物権法Ⅰ・Ⅱ・Ⅲ（全3巻）〔法律学の森〕</t>
  </si>
  <si>
    <t>吉田克己</t>
  </si>
  <si>
    <t>《主体—帰属関係—客体》という図式で財の法の基本構造を捉え、帰属関係を表現する重要な法制度として物権を位置づける、待望の『物権法』に関する本格的体系書(第Ⅲ巻巻末にⅠ～Ⅲ巻の「総索引」付)。</t>
  </si>
  <si>
    <t>A5変・（Ⅰ）702ページ、（Ⅱ）548ページ、（Ⅲ）692ページ</t>
  </si>
  <si>
    <t>物権法.eps</t>
  </si>
  <si>
    <t>396物権法Ⅰ・Ⅱ・Ⅲ(全3巻)〔法律学の森〕</t>
  </si>
  <si>
    <t>比較憲法の課題〔辻村みよ子著作集　第6巻〕</t>
  </si>
  <si>
    <t>辻村みよ子</t>
  </si>
  <si>
    <t>憲法学の基層から、根源的な権利を追求し続けた、憲法研究者としての50年にわたる軌跡の集大成。憲法・比較憲法・ジェンダー法学など広範な著作をテーマ別に編集。第6巻は、日仏憲法原理の比較から｢ブルジョア革命論｣や｢女性人権史｣の学問領域を構築し、｢新しい人権｣を標榜。</t>
  </si>
  <si>
    <t>A5変・596ページ</t>
  </si>
  <si>
    <t>比較憲法の課題.eps</t>
  </si>
  <si>
    <t>397比較憲法の課題〔辻村みよ子著作集　第6巻〕</t>
  </si>
  <si>
    <t>犯罪人引渡条約・条例—国際法先例資料集（3）</t>
  </si>
  <si>
    <t>柳原正治　編著</t>
  </si>
  <si>
    <t>第二次世界大戦前に日本が締約していた日米犯罪人引渡条約、日露逃亡犯罪人引渡条約、それに国内法としての逃亡犯罪人引渡条例に関する資料を収集。2つの条約がどのような経緯で締結されたのか。条例をめぐってはいかなる議論がなされたのか。徹底した資料考証に基づく解説を付した一級の資料集。</t>
  </si>
  <si>
    <t>菊変・686ページ</t>
  </si>
  <si>
    <t>犯罪人引渡条約・条例.eps</t>
  </si>
  <si>
    <t>398犯罪人引渡条約・条例-国際法先例資料集(3)</t>
  </si>
  <si>
    <t>統治機構Ⅰ〔講座立憲主義と憲法学　第4巻〕</t>
  </si>
  <si>
    <t>只野雅人　編集</t>
  </si>
  <si>
    <t>私たちが営む生そのものに対して、極めて大きな影響を及ぼしている「立憲主義」という思想の現代的実相と今後の展望を示す、待望の新講座【全6巻】。第4巻は、憲法の統治機構に関する諸問題のうち、代表民主政、選挙、政党、国会、内閣、財政、地方自治といった、政治と関わるテーマを扱う。</t>
  </si>
  <si>
    <t>A5変・384ページ</t>
  </si>
  <si>
    <t>統治機構1.eps</t>
  </si>
  <si>
    <t>399統治機構Ⅰ〔講座立憲主義と憲法学　第4巻〕</t>
  </si>
  <si>
    <t>在外被爆者裁判　上・下（全2巻）</t>
  </si>
  <si>
    <t>田村和之、在間秀和、永嶋靖久、足立修一、龍田紘一朗、中鋪美香　編集</t>
  </si>
  <si>
    <t>提訴から40年余、画期的な最高裁判決へ導いた弁護団による、熱き闘いの貴重な裁判記録。国籍を問わず、国外に居住する被爆者たちに被爆者援護法（原爆三法）全面適用への道程。20件を超える裁判から、とりわけ重要な記録を選択・編集した文化的遺産。</t>
  </si>
  <si>
    <t>A5変・（上）952ページ、（下）820ページ</t>
  </si>
  <si>
    <t>在外被爆者裁判.eps</t>
  </si>
  <si>
    <t>400在外被爆者裁判　上・下(全2巻)</t>
  </si>
  <si>
    <t>43_第一法規</t>
  </si>
  <si>
    <t>第一法規</t>
  </si>
  <si>
    <t>都市行政の変貌と法</t>
  </si>
  <si>
    <t>板垣勝彦　著</t>
  </si>
  <si>
    <t>都市法、行政法研究の最先端を走る著者の研究論文を集め再構成。変貌を迫られる都市行政を、都市空間、都市居住、都市紛争、都市基盤（インフラストラクチャー）の視点から完璧に捉えた論文集。</t>
  </si>
  <si>
    <t>A5判・480ページ</t>
  </si>
  <si>
    <t>都市行政の変貌と法.eps</t>
  </si>
  <si>
    <t>401都市行政の変貌と法</t>
  </si>
  <si>
    <t>国際財務報告基準（ＩＦＲＳ）詳説　ｉＧＡＡＰ２０２２【全5巻】</t>
  </si>
  <si>
    <t>有限責任監査法人トーマツ　翻訳</t>
  </si>
  <si>
    <t>Deloitte UKのIFRS専門家により執筆された「iGAAP 2022」を、トーマツのIFRS専門家が翻訳したもの。本書は多くの具体的なガイダンスや設例を含んでおり、IFRSの導入にあたって有用で実践的な内容となっている。</t>
  </si>
  <si>
    <t>A5判</t>
  </si>
  <si>
    <t>ｉＧＡＡＰ２０２２.eps</t>
  </si>
  <si>
    <t>402国際財務報告基準(IFRS)詳説　iGAAP2022【全5巻】</t>
  </si>
  <si>
    <t>エジプト民法典</t>
  </si>
  <si>
    <t>第一東京弁護士会　総合法律研究所　現代中近東法研究部会　著</t>
  </si>
  <si>
    <t>本書は、エジプト民法典の全条文を、一つ一つの用語についてその背景に意識を巡らせながら、日本語に翻訳した書籍である。</t>
  </si>
  <si>
    <t>A5判・492ページ</t>
  </si>
  <si>
    <t>エジプト民法典.eps</t>
  </si>
  <si>
    <t>403エジプト民法典</t>
  </si>
  <si>
    <t>住民訴訟の法理と改革</t>
  </si>
  <si>
    <t>曽和俊文　著</t>
  </si>
  <si>
    <t>住民訴訟・住民監査請求制度の現制度における判断基準、要件・手続上の諸問題について、実務における運用状況・考え方から、今後の改革の方向性までを示す。法律の条文には明示的に記されていない基本原則（法理）がわかり、実務に対応するための指針となる書。</t>
  </si>
  <si>
    <t>A5判・528ページ</t>
  </si>
  <si>
    <t>①住民訴訟の法理と改革.eps</t>
  </si>
  <si>
    <t>404住民訴訟の法理と改革</t>
  </si>
  <si>
    <t>第２版　要件事実労働法【全2巻】</t>
  </si>
  <si>
    <t>大江　忠　著</t>
  </si>
  <si>
    <t>労働分野における紛争のあり方や社会の変化に応じて、「労働契約法」「短時間労働者及び有期雇用労働者の雇用管理の改善等に関する法律」や「労働審判法」等の立法・改正が相次いだ。さらに重要な判例も数多く出ているため、これらを踏まえて解説の追加・拡充など全面改訂を行った。</t>
  </si>
  <si>
    <t>④要件事実労働法.eps</t>
  </si>
  <si>
    <t>405第2版　要件事実労働法【全2巻】</t>
  </si>
  <si>
    <t>事実認定体系＜債権総論編＞【全3巻】</t>
  </si>
  <si>
    <t>村田　渉　編著</t>
  </si>
  <si>
    <t>事実認定を切り口に、最高裁から地裁まで膨大な裁判例を民法の体系に沿って分析・整理。逐条形式で各裁判例の位置づけを明らかにし、法律要件に関する事実認定で何が重要か、メルクマールとなるか、「事実認定のルールや手法、留意点」を提示する。民事裁判実務の第一線で活躍する裁判官が執筆。</t>
  </si>
  <si>
    <t>⑤事実認定体系＜債権総論編＞.eps</t>
  </si>
  <si>
    <t>406事実認定体系&lt;債権総論編&gt;【全3巻】</t>
  </si>
  <si>
    <t>判例法理から読み解く裁判実務【全3巻】</t>
  </si>
  <si>
    <t>滝澤孝臣　監修／多々良周作、瀧澤孝太郎、野上誠一、髙島由美子 著</t>
  </si>
  <si>
    <t>「訴訟要件」・「訴権の濫用」、「取締役の責任」、「相殺」に関する判例を体系的かつ網羅的にまとめた書籍。裁判官が、判例・裁判例に基づいて論じた唯一の書！（2023年7月、2022年6月、2020年1月発刊）</t>
  </si>
  <si>
    <t>⑥判例法理から読み解く裁判実務.eps</t>
  </si>
  <si>
    <t>407判例法理から読み解く裁判実務【全3巻】</t>
  </si>
  <si>
    <t>48_千倉書房</t>
  </si>
  <si>
    <t>千倉書房</t>
  </si>
  <si>
    <t>民主主義を装う権威主義</t>
  </si>
  <si>
    <t>東島雅昌</t>
  </si>
  <si>
    <t>近年、権威主義体制の政治指導者の中に選挙を巧妙にコントロールし、あたかも民主主義の手続きに則っているように自分の統治を正当化する者が現れている。独裁体制研究のフロントランナーがそのからくりを解き明かす。</t>
  </si>
  <si>
    <t>A5・399ページ</t>
  </si>
  <si>
    <t>民主主義を装う権威主義.eps</t>
  </si>
  <si>
    <t>408民主主義を装う権威主義</t>
  </si>
  <si>
    <t>50-2_中央経済社</t>
  </si>
  <si>
    <t>中央経済社</t>
  </si>
  <si>
    <t>大系租税法〈第４版〉</t>
  </si>
  <si>
    <t>水野忠恒</t>
  </si>
  <si>
    <t>租税法の全体系を、理論的に詳細な検討を行う体系書。重要判例については、原文を示しながら解説を行う。第４版では、令和３年・４年の法改正および最新の判例を収録する。</t>
  </si>
  <si>
    <t>２０２３年１月刊行</t>
  </si>
  <si>
    <t>A5・1276ページ</t>
  </si>
  <si>
    <t>大系租税法〈第４版〉.eps</t>
  </si>
  <si>
    <t>409大系租税法〈第4版〉</t>
  </si>
  <si>
    <t>オルバンのハンガリー</t>
  </si>
  <si>
    <t>山本直</t>
  </si>
  <si>
    <t>中・東欧のハンガリーでは、オルバン・ビクトル首相のもとで独裁化が進んだ。冷戦終結後に築かれた民主主義体制の大幅な後退を、EU諸国はなぜ阻止できなかったのか。オルバン政権へのEUの対応や、中国やロシアとの関係にも触れつつ解明する。</t>
  </si>
  <si>
    <t>A5・270ページ</t>
  </si>
  <si>
    <t>オルバンのハンガリー.eps</t>
  </si>
  <si>
    <t>410オルバンのハンガリ-</t>
  </si>
  <si>
    <t>教育政策の形成過程</t>
  </si>
  <si>
    <t>勝田美穂</t>
  </si>
  <si>
    <t>2000年代以降にみられた教育政策の領域における新たな制度構築や変更の動向を、首相官邸、政党、族議員、文部科学省、私的諮問機関などに焦点をあて解説し、官邸主導体制によって教育政策形成過程にどのような変化が生じたのかを明らかにする。</t>
  </si>
  <si>
    <t>A5・210ページ</t>
  </si>
  <si>
    <t>教育政策の形成過程.eps</t>
  </si>
  <si>
    <t>411教育政策の形成過程</t>
  </si>
  <si>
    <t>契約における「交渉力」格差の意義</t>
  </si>
  <si>
    <t>柳景子</t>
  </si>
  <si>
    <t>契約自由の原則にもかかわらず、成立済の契約内容を司法介入で無効とするのはどのような場合か、という問題をアメリカ契約法の非良心性法理から検討。この法理の適用を左右するのが「バーゲニング・パワーの不均衡」と呼ばれる概念であることを示し、日本法における「交渉力の格差」の再定義を行う。</t>
  </si>
  <si>
    <t>A5・290ページ</t>
  </si>
  <si>
    <t>契約における「交渉力」格差の意義.eps</t>
  </si>
  <si>
    <t>412契約における「交渉力」格差の意義</t>
  </si>
  <si>
    <t>行政処分による消費者被害回復の理論</t>
  </si>
  <si>
    <t>宗田貴行</t>
  </si>
  <si>
    <t>今日における消費者被害から生じる法制度への要請に応えるため、EUでの議論を踏まえてデジタルプラットフォーム提供者の仲介者責任および返金命令による被害回復を提言する。実務家・研究者必読。</t>
  </si>
  <si>
    <t>行政処分による消費者被害拡幅の理論.eps</t>
  </si>
  <si>
    <t>413行政処分による消費者被害回復の理論</t>
  </si>
  <si>
    <t>国家安全保障の脱構築</t>
  </si>
  <si>
    <t>遠藤誠治　編</t>
  </si>
  <si>
    <t>ロシアによるウクライナ侵攻により、国家は強力な武器を備え、国民はいつでも戦う準備ができていなければならないという言説が強まるなか、政治学のみならず歴史学・文化人類学・国際文化論などの観点もふまえ、安全をつくる多様な主体の努力や実践を可視化し、国家安全保障を再考する論考集。</t>
  </si>
  <si>
    <t>A5・224ページ</t>
  </si>
  <si>
    <t>国家安全保障の脱構築.eps</t>
  </si>
  <si>
    <t>414国家安全保障の脱構築</t>
  </si>
  <si>
    <t>平等原則解釈論の再構成と展開</t>
  </si>
  <si>
    <t>髙橋正明</t>
  </si>
  <si>
    <t>反従属原理の代表論者であるケネス・カーストの所説にもとづき、日本国憲法上の平等原則解釈論の包括的な再構成を試み、その展開可能性を論じる。被差別集団に累積的に被害を及ぼす社会構造的差別の是正に関する諸課題について、体系的に考察する。</t>
  </si>
  <si>
    <t>A5・330ページ</t>
  </si>
  <si>
    <t>平等原則解釈論の再構成と展開.eps</t>
  </si>
  <si>
    <t>415平等原則解釈論の再構成と展開</t>
  </si>
  <si>
    <t>エジプト</t>
  </si>
  <si>
    <t>中村覚　監修/横田貴之　編著</t>
  </si>
  <si>
    <t>本書では、現代中東で政治・経済・文化・宗教において多大な影響力を有する地域大国エジプトを取り上げる。日本との関係や「アラブの春」以降の動向を踏まえつつ、幅広いトピックを網羅する。</t>
  </si>
  <si>
    <t>A5判/280頁</t>
  </si>
  <si>
    <t>26エジプト.eps</t>
  </si>
  <si>
    <t>416エジプト</t>
  </si>
  <si>
    <t>君主制諸国</t>
  </si>
  <si>
    <t>中村覚　監修/中村覚　編著</t>
  </si>
  <si>
    <t>本書では、サウディアラビア、ヨルダンなど、世界のなかでも中東に特徴的な絶対君主制の国々を取り上げ、「アラブの春」を経てもなお揺らがないこの政治体制の強靭さが何に由来するのか、多面的に照射する。</t>
  </si>
  <si>
    <t>27君主制諸国.eps</t>
  </si>
  <si>
    <t>417君主制諸国</t>
  </si>
  <si>
    <t>国王奉迎のタイ現代史</t>
  </si>
  <si>
    <t>櫻田智恵　著</t>
  </si>
  <si>
    <t>2016年に没した、タイ前国王プーミポン・アドゥンヤデート本書は、彼が国民からの敬愛を集め、絶大な政治的権威を獲得する過程を、行幸の奉迎セレモニーと映画という観点から包括的に分析する。</t>
  </si>
  <si>
    <t>A5判/354頁</t>
  </si>
  <si>
    <t>28国王奉迎のタイ現代史.eps</t>
  </si>
  <si>
    <t>418国王奉迎のタイ現代史</t>
  </si>
  <si>
    <t>自民党政権の内政と外交</t>
  </si>
  <si>
    <t>小宮京、伏見岳人、五百旗頭薫 編著</t>
  </si>
  <si>
    <t>1955年の自民党結成から六〇年安保改定後の池田勇人内閣期までの期間を対象にして、戦後体制の確立という主題のもと、自民党政権の動態を考察している。一次資料の丹念な調査に裏付けられた実証的な歴史研究であり、それぞれの問題意識にもとづいて現代における政治の諸課題へも迫る。</t>
  </si>
  <si>
    <t>A5判/316頁</t>
  </si>
  <si>
    <t>29自民党政権の内政と外交.eps</t>
  </si>
  <si>
    <t>419自民党政権の内政と外交</t>
  </si>
  <si>
    <t>新自由主義の呪縛と深層暴力</t>
  </si>
  <si>
    <t>松下冽、山根健至　編著</t>
  </si>
  <si>
    <t>新自由主義に埋め込まれた暴力の実相を探り、その暴力が生み出す諸問題への「無自覚化」「常識化」「不可視化」、さらにそのための同意と合意の調達のメカニズムを解明する。新自由主義の呪縛を乗り越える様々な運動の現状を考察し、21世紀のグローバルな市民社会の連帯の可能性を展望する。</t>
  </si>
  <si>
    <t>30新自由主義の呪縛と深層暴力.eps</t>
  </si>
  <si>
    <t>420新自由主義の呪縛と深層暴力</t>
  </si>
  <si>
    <t>世界のエコロジー的近代化</t>
  </si>
  <si>
    <t>アーサー・Ｐ・Ｊ・モル、デービッド・Ａ・ゾンネンフェルド　編著/　松野弘、松下和夫　監訳</t>
  </si>
  <si>
    <t>環境保全と産業発展の両立をめざす「エコロジー的近代化」とは何か。本書では、理論の変遷を紹介するとともに、経済発展の段階を織込みながら世界各国の事例を挙げ、その思想の本質に迫る。</t>
  </si>
  <si>
    <t>A5判/400頁</t>
  </si>
  <si>
    <t>31世界のエコロジー的近代化.eps</t>
  </si>
  <si>
    <t>421世界のエコロジ-的近代化</t>
  </si>
  <si>
    <t>戦後日本保守政治家の群像</t>
  </si>
  <si>
    <t>増田弘　編著</t>
  </si>
  <si>
    <t>戦後期における日本の保守および保守政治家とはいかなるものか、保守政権とはどのような役割をはたしてきたのか、問い直す。各章二人の政治家を縦軸・横軸・対称軸からカップリングさせた事例研究。自民党の多様性を論究しつつ、日本的保守政治家の実相と特質を解明する。</t>
  </si>
  <si>
    <t>32戦後日本保守政治家の群像.eps</t>
  </si>
  <si>
    <t>422戦後日本保守政治家の群像</t>
  </si>
  <si>
    <t>78_有信堂高文社</t>
  </si>
  <si>
    <t>有信堂高文社</t>
  </si>
  <si>
    <t>歴史のなかのＥＵ法</t>
  </si>
  <si>
    <t>山根裕子</t>
  </si>
  <si>
    <t>市場統合の重要局面におけるEUの司法技術をわかりやすく解説（EUと国際法との関係、競争法実施の方向転換、知財保護や環境政策の導入等）。難民や外交等、加盟国の政治経済が絡む課題との取組は？ ロシア対応を急ぐ東方拡大の行方は？ 歴史と地政学の謎解きのみならず実務にも役立つ必読書。</t>
  </si>
  <si>
    <t>歴史のなかのＥＵ法.eps</t>
  </si>
  <si>
    <t>423歴史のなかのEU法</t>
  </si>
  <si>
    <t>日本政治思想史　戦後編</t>
  </si>
  <si>
    <t>広岡守穂</t>
  </si>
  <si>
    <t>幕末から戦後までの日本政治思想史の通史を読み解いた筆者の研究の集大成と言うべき前著『日本政治思想史』『続日本政治思想史』に続く完結編！戦後の民主主義は大衆の生活で培われ変遷を遂げたという独自の視点のもと、同時代史としての戦後の日本政治思想史を広く分かりやすい語り口で綴った一冊。</t>
  </si>
  <si>
    <t>日本政治思想史—戦後編.eps</t>
  </si>
  <si>
    <t>424日本政治思想史　戦後編</t>
  </si>
  <si>
    <t>知の共同体の法理　学問の自由の日米比較</t>
  </si>
  <si>
    <t>松田浩</t>
  </si>
  <si>
    <t>高柳信一による「科学としての法律学」の法理論をどのように継承するかを軸に、学問の自由について、市民的自由とは異なる専門職能的自由／大学自治の主体／専門職能における自由と自律について、深く考察する。日本学術会議会員任命拒否問題にも言及。</t>
  </si>
  <si>
    <t>知の共同体の法理.eps</t>
  </si>
  <si>
    <t>425知の共同体の法理　学問の自由の日米比較</t>
  </si>
  <si>
    <t>戦略的ヘッジングと安全保障の追求</t>
  </si>
  <si>
    <t>今井宏平</t>
  </si>
  <si>
    <t>◆地理的に多くの隣国に囲まれた2010年代以降のトルコの外交◆複数地域の結節点であり、自身の地政学的特徴の長所と短所を知り尽くしたトルコの政策決定者たちによる、地域および国際社会で生き抜くための極めて現実的な外交の実践を、トルコ研究第一人者である筆者が深く検証する。</t>
  </si>
  <si>
    <t>戦略的ヘッジングと安全保障の追求.eps</t>
  </si>
  <si>
    <t>426戦略的ヘッジングと安全保障の追求</t>
  </si>
  <si>
    <t>社会体制と社会権</t>
  </si>
  <si>
    <t>篠田優</t>
  </si>
  <si>
    <t>「人間の名に値する生活を保障される権利」はどうなったか。社会主義から資本主義へと体制転換を経由したソビエト＝ロシアにおける「社会的＝経済的権利」の動向を分析し、社会体制と社会権の関係を考察する。著者長年の研究成果の集大成。</t>
  </si>
  <si>
    <t>社会体制と社会権.eps</t>
  </si>
  <si>
    <t>427社会体制と社会権</t>
  </si>
  <si>
    <t>国際刑事法の複層構造</t>
  </si>
  <si>
    <t>佐藤宏美</t>
  </si>
  <si>
    <t>1990年代に複数の国際的な刑事裁判所が設立されて以来、国際刑事法は実体法・手続法の両側面において複雑な法体系を形成し、相互作用を及ぼしあいながら急速に発展している。国際刑事法の複層的な規範構造を特に意識したうえで、実体法・手続法上の諸論点を概観し、その問題点を浮き彫りにする。</t>
  </si>
  <si>
    <t>国際刑事法の複層構造.eps</t>
  </si>
  <si>
    <t>428国際刑事法の複層構造</t>
  </si>
  <si>
    <t>国際関係学〔第３版補訂版〕</t>
  </si>
  <si>
    <t>滝田賢治　編、大芝亮　編、都留康子　編</t>
  </si>
  <si>
    <t>近現代国際政治の歴史と国際関係理論を踏まえ、様々なアクター、イシューを解説。国際政治・国際関係を初めて学ぶ人、さらに知識・理解を深めたい人に最適の書。ロシアのウクライナ侵攻など激動する世界情勢に対応した最新版！随所にＱＲコードを設け、スマホやタブレットＰＣで多くの情報にアクセス。</t>
  </si>
  <si>
    <t>国際関係学〔第３版補訂版〕.eps</t>
  </si>
  <si>
    <t>429国際関係学〔第3版補訂版〕</t>
  </si>
  <si>
    <t>国際海洋法〔第三版〕</t>
  </si>
  <si>
    <t>島田征夫、古賀衞、佐古田彰、下山憲二</t>
  </si>
  <si>
    <t>領海・海峡・排他的経済水域・大陸棚・公海・深海底という領域別テーマと、漁業資源・安全保障・海洋環境紛争解決といったテーマにそって、複雑な制度を解説。歴史、関連判例、最新動向にも触れ、国連海洋法条約の体系をわかりやすくコンパクトにまとめた1冊。</t>
  </si>
  <si>
    <t>国際海洋法〔第三版〕.eps</t>
  </si>
  <si>
    <t>430国際海洋法〔第三版〕</t>
  </si>
  <si>
    <t>台紙24経済・経営.ai</t>
  </si>
  <si>
    <t>金融経済学の基礎 新装版</t>
  </si>
  <si>
    <t>池田昌幸</t>
  </si>
  <si>
    <t>〔内容〕不確実性と危険選好／平均分散分析と資本資産価格モデル／平均分散分析の拡張／完備市場における価格付け／効率的ポートフォリオとポートフォリオ分離／因子モデルと線形価格付け理論／代表的消費者の合成と経済厚生／他</t>
  </si>
  <si>
    <t>A5・338ページ</t>
  </si>
  <si>
    <t>29032.eps</t>
  </si>
  <si>
    <t>431金融経済学の基礎 新装版</t>
  </si>
  <si>
    <t>データ分析失敗事例集</t>
  </si>
  <si>
    <t>尾花山和哉 編著、株式会社ホクソエム 編著</t>
  </si>
  <si>
    <t>第一線で活躍するデータサイエンティストたちが経験した、データ分析プロジェクトの「失敗」をもとに再構成された25の事例が収録。これらの臨場感あふれる事例から、データの活用に関わる人たちが、失敗を避けるために何をしてはならないのか、について学びとることができる。</t>
  </si>
  <si>
    <t>データ分析失敗事例集.eps</t>
  </si>
  <si>
    <t>432デ-タ分析失敗事例集</t>
  </si>
  <si>
    <t>21_慶應義塾大学出版会</t>
  </si>
  <si>
    <t>慶應義塾大学出版会</t>
  </si>
  <si>
    <t>現代日本の消費分析</t>
  </si>
  <si>
    <t>宇南山卓</t>
  </si>
  <si>
    <t>日本の家計はどのように消費を決定しているのか。消費税率引上げ、特別定額給付金の消費刺激効果、児童手当給付問題、老後の生活資金の不足問題など、わが国の消費にまつわる多様な現象を「ライフサイクル理論」を用いて一貫した視点から分析する意欲作。</t>
  </si>
  <si>
    <t>A5・532ページ</t>
  </si>
  <si>
    <t>現代日本の消費分析.eps</t>
  </si>
  <si>
    <t>433現代日本の消費分析</t>
  </si>
  <si>
    <t>Investment Banking 投資銀行業務の実践ガイド</t>
  </si>
  <si>
    <t>ジョシュア・ローゼンバウム、ジョシュア・パール、森生明　翻訳</t>
  </si>
  <si>
    <t>A5・552ページ</t>
  </si>
  <si>
    <t>Investment Banking 投資銀行業務の実践ガイド.eps</t>
  </si>
  <si>
    <t>434Investment Banking 投資銀行業務の実践ガイド</t>
  </si>
  <si>
    <t>愉楽の経済学</t>
  </si>
  <si>
    <t>柳田芳伸　編</t>
  </si>
  <si>
    <t xml:space="preserve">生活における快適さ"comfort"は時代によってどのように変遷してきたか。マルサスが唱えた愉楽の標準（standard of comfort）を軸に、Ｊ．ステュアート以降、Ｊ．Ｓ．ミル、マーシャル、ヴェブレン、ロバートソンなど９人の経済学者たちの思索を辿る。 </t>
  </si>
  <si>
    <t>愉楽の経済学.eps</t>
  </si>
  <si>
    <t>435愉楽の経済学</t>
  </si>
  <si>
    <t>「経済成長」の起源</t>
  </si>
  <si>
    <t>マーク・コヤマ、ジャレド・ルービン/秋山勝　訳</t>
  </si>
  <si>
    <t>世界はどのようにして豊かになったのか？　なぜ世界には豊かな地域と貧しい地域の格差が存在するのか？じつは持続的な経済成長に成功した経済圏にはいくつかの前提条件があった。最新理論を引きつつ検証した、「経済成長」の謎を解くグローバルヒストリー。</t>
  </si>
  <si>
    <t>「経済成長」の起源.eps</t>
  </si>
  <si>
    <t>436「経済成長」の起源</t>
  </si>
  <si>
    <t>「変化を嫌う人」を動かす</t>
  </si>
  <si>
    <t>ロレン・ノードグレン、デイヴィッド・ションタル/川﨑千歳　訳　船木謙一　監</t>
  </si>
  <si>
    <t>魅力的なはずのアイデア、製品、サービスが、相手に受け入れられないのはなぜか？それは魅力が足りないからではない。相手が受け入れたくない理由＝「抵抗」があるからだ。変化を阻む抵抗を４つ（惰性・労力・感情・心理的反発）に分類し、それらへの対処法を事例を使って具体的に伝授する。</t>
  </si>
  <si>
    <t>四六・312ページ</t>
  </si>
  <si>
    <t>「変化を嫌う人」を動かす.eps</t>
  </si>
  <si>
    <t>437「変化を嫌う人」を動かす</t>
  </si>
  <si>
    <t>戦争と交渉の経済学</t>
  </si>
  <si>
    <t>クリストファー・ブラットマン／神月謙一　訳</t>
  </si>
  <si>
    <t>平和とは、敵同士が損得勘定で戦争を避けることにほかならない。戦争が起きる「5つの原因」を、ギャングの抗争から世界大戦までの幅広い実例と、ゲーム理論で解説。困難な状況下でも、暴力の動機を減らし、取引に向かう動機を増やせることが、実例とともに明らかにされる。</t>
  </si>
  <si>
    <t>四六・552ページ</t>
  </si>
  <si>
    <t>戦争と交渉の経済学.eps</t>
  </si>
  <si>
    <t>438戦争と交渉の経済学</t>
  </si>
  <si>
    <t>デジタル技術の進展と会計情報</t>
  </si>
  <si>
    <t>奥村雅史　編著</t>
  </si>
  <si>
    <t>デジタル技術はビジネスを効率化させ、新たな価値創造をもたらす一方で、企業会計は企業価値の変動を即時に認識するわけではない。本書は相反するこの２つの方向を検証する。</t>
  </si>
  <si>
    <t>デジタル技術の進展と会計情報.eps</t>
  </si>
  <si>
    <t>439デジタル技術の進展と会計情報</t>
  </si>
  <si>
    <t>日本の会計基準／Ⅰ　確立の時代</t>
  </si>
  <si>
    <t xml:space="preserve">大日方隆 </t>
  </si>
  <si>
    <t>企業会計原則の公表以降、証取法会計における会計基準が確立された時期、概ね1980年代までを対象に、国会審議等を素材として、日本の会計基準の実像を動的に解明する。</t>
  </si>
  <si>
    <t>２０２３年3月刊行</t>
  </si>
  <si>
    <t>日本の会計基準／Ⅰ.eps</t>
  </si>
  <si>
    <t>440日本の会計基準/Ⅰ　確立の時代</t>
  </si>
  <si>
    <t>日本の会計基準／Ⅱ　激動の時代</t>
  </si>
  <si>
    <t>1980年代半ば以降のディスクロージャーの充実策から会計ビッグバンまでを対象に、外圧や政治からの影響、基準決定主体の思惑を分析して、会計基準の生成を解明する。</t>
  </si>
  <si>
    <t>日本の会計基準／2.eps</t>
  </si>
  <si>
    <t>441日本の会計基準/Ⅱ　激動の時代</t>
  </si>
  <si>
    <t>日本の会計基準／Ⅲ　変容の時代</t>
  </si>
  <si>
    <t>日本の会計基準の国際会計へのコンバージェンスを主な対象とし、政治経済の要因による基準の経路依存性を分析、企業会計の基礎概念や原理に対する個別基準の整合性を検討。</t>
  </si>
  <si>
    <t>日本の会計基準／3.eps</t>
  </si>
  <si>
    <t>442日本の会計基準/Ⅲ　変容の時代</t>
  </si>
  <si>
    <t>利益調整—発生主義会計の光と影</t>
  </si>
  <si>
    <t xml:space="preserve">桜井久勝 </t>
  </si>
  <si>
    <t>本書は、発生主義会計の優位性の源泉と、その潜在的な弱点を把握したうえで、財務会計に期待される利害調整機能と情報提供機能に対して、利益調整が及ぼす影響について考察。</t>
  </si>
  <si>
    <t>２０２３年３月発行</t>
  </si>
  <si>
    <t>Ａ５・236ページ</t>
  </si>
  <si>
    <t>利益調整.eps</t>
  </si>
  <si>
    <t>443利益調整-発生主義会計の光と影</t>
  </si>
  <si>
    <t>法律学者の貨幣論</t>
  </si>
  <si>
    <t xml:space="preserve">久保田隆 </t>
  </si>
  <si>
    <t>暗号資産が普及し、日本銀行がデジタル円の実証実験を行うなど通貨の在り方が問い直される時代となった。法学者の立場から、現状の分析を行い、自身の法的貨幣論を展開する。</t>
  </si>
  <si>
    <t>２０２３年９月刊行</t>
  </si>
  <si>
    <t>法律学者の貨幣論.eps</t>
  </si>
  <si>
    <t>444法律学者の貨幣論</t>
  </si>
  <si>
    <t>非財務情報の意思決定有用性</t>
  </si>
  <si>
    <t>大鹿智基</t>
  </si>
  <si>
    <t>非財務情報開示の基準化へ向けたプロセスが進む中、Ｅ（環境）、Ｓ（社会）、Ｇ（ガバナンス）の視点から開示すべき非財務情報の候補について実証分析を通じて探究。</t>
  </si>
  <si>
    <t>２０２３年6月刊行</t>
  </si>
  <si>
    <t>A5・284ページ</t>
  </si>
  <si>
    <t>非財務情報の意思決定有用性.eps</t>
  </si>
  <si>
    <t>445非財務情報の意思決定有用性</t>
  </si>
  <si>
    <t>日本的雇用システムをつくる　1945-1995</t>
  </si>
  <si>
    <t>梅崎修、南雲智映、島西智輝</t>
  </si>
  <si>
    <t>戦後からはじまる日本的雇用システムの構築過程について、制度構築の当事者たちへのオーラルヒストリーを作成しながら分析をする。日本の雇用関係史を、企業内民主化の過程として把握し、日本社会の「内」にいた当事者の思考と行為の過程を解き明かす。</t>
  </si>
  <si>
    <t>日本的雇用システムをつくる.eps</t>
  </si>
  <si>
    <t>55-2_同文舘出版</t>
  </si>
  <si>
    <t>同文舘出版</t>
  </si>
  <si>
    <t>語る組織　ストーリーテリング・オーガニゼーションズ</t>
  </si>
  <si>
    <t>デイビッド・M・ボージェ　高橋正泰　監訳　増田靖　監訳・解説</t>
  </si>
  <si>
    <t>語りへの気づき・創発の意義を示し、より生きた語りを捉えるストーリーテリング研究の進展に貢献したボージェ。組織内の語りを活かす「語る組織」を論じたボージェの本邦初の翻訳。</t>
  </si>
  <si>
    <t>9784495390808.eps</t>
  </si>
  <si>
    <t>447語る組織　スト-リ-テリング・オ-ガニゼ-ションズ</t>
  </si>
  <si>
    <t>56_東洋経済新報社</t>
  </si>
  <si>
    <t>東洋経済新報社</t>
  </si>
  <si>
    <t>日本経済論</t>
  </si>
  <si>
    <t>伊藤隆敏、星岳雄／祝迫得夫、原田喜美枝　訳</t>
  </si>
  <si>
    <t>「これから」の日本経済論は、ここからはじまる−−。アメリカの大学で教えられているグローバル・スタンダードな日本経済論の、待望の翻訳。短期間で急成長を遂げた後、ゼロ成長、人口減少、高齢化、デフレ等の課題に直面してきた日本経済を詳しく検証する、日本経済論の決定版。</t>
  </si>
  <si>
    <t>A5・626ページ</t>
  </si>
  <si>
    <t>日本経済論.eps</t>
  </si>
  <si>
    <t>448日本経済論</t>
  </si>
  <si>
    <t>「革新と発展」の開発経済学</t>
  </si>
  <si>
    <t>大塚啓二郎</t>
  </si>
  <si>
    <t>途上国の農業・工業発展について、現地で実態調査を重ねながらその理論化をはかってきた世界的第一人者である著者の研究成果の集大成。貧困の根本的な解決に必要な、多くの人が従事できる「まともな仕事」を創出するには何が必要か、について１つの「答え」を提示する。</t>
  </si>
  <si>
    <t>A5・376ページ</t>
  </si>
  <si>
    <t>「革新と発展」の開発経済学.eps</t>
  </si>
  <si>
    <t>449「革新と発展」の開発経済学</t>
  </si>
  <si>
    <t>日本近代銀行制度の成立史</t>
  </si>
  <si>
    <t>鹿野嘉昭</t>
  </si>
  <si>
    <t>富国強兵、殖産興業を支えた明治新政府の金融制度はどのようにつくられたのか？　文献資料に加えて各種の統計データを利用するとともに、金融論の視点を加味して検証。今まで解明されていなかった金融史の一コマが明らかになる。</t>
  </si>
  <si>
    <t>日本近代銀行制度の成立史.eps</t>
  </si>
  <si>
    <t>450日本近代銀行制度の成立史</t>
  </si>
  <si>
    <t>63_白桃書房</t>
  </si>
  <si>
    <t>白桃書房</t>
  </si>
  <si>
    <t xml:space="preserve">経済大国インドの機会と挑戦 </t>
  </si>
  <si>
    <t>佐藤隆広　編著</t>
  </si>
  <si>
    <t>インドをめぐるグローバル・バリューチェーンの構図、そしてインドを取り囲む地政学的な状況を整理し、インド経済成長の前提条件となる雇用制度・地理・政治について掘り下げる。そして四輪・二輪車製造から鉄鋼、製薬、金融や酪農、エビ養殖、繊維産業など、幅広く10の産業の実情を描き出す。『図解インド経済大全』も大好評！</t>
  </si>
  <si>
    <t>Ａ５・524</t>
  </si>
  <si>
    <t>経済大国インドの機会と挑戦.eps</t>
  </si>
  <si>
    <t xml:space="preserve">451経済大国インドの機会と挑戦 </t>
  </si>
  <si>
    <t>因果過程追跡の基礎</t>
  </si>
  <si>
    <t>田村正紀　著</t>
  </si>
  <si>
    <t>単数あるいは少数の特定事例を理論事例として分析対象にして因果推論を目指し、実例でなく、より広い適用可能範囲を持つ理論の確立、すなわち「中範囲の理論」の構築を目指す因果過程追跡。その注意点や限界も丁寧に説明し、この手法を使いこなす上で欠かせない配慮も学べる、本邦初の解説書！</t>
  </si>
  <si>
    <t>A5・152</t>
  </si>
  <si>
    <t>因果過程追跡の基礎.eps</t>
  </si>
  <si>
    <t>452因果過程追跡の基礎</t>
  </si>
  <si>
    <t>リサーチ・クエスチョンの作り方と育て方</t>
  </si>
  <si>
    <t>M・アルヴェッソン、J・サンドバーグ　著／佐藤郁哉　訳</t>
  </si>
  <si>
    <t>良いリサーチ・クエスチョンは、それに対する答えと同じくらい価値があり、時に答えよりも重要である。本書は実践的なリサーチ・クエスチョンの作り方を解説する。そして研究に取り組む中でそれをどのように練り上げていくのか、問題化という手法を提案しながら、独創的な研究のための示唆を行う。</t>
  </si>
  <si>
    <t>A5・296</t>
  </si>
  <si>
    <t>リサーチ・クエスチョンの作り方と育て方.eps</t>
  </si>
  <si>
    <t>453リサ-チ・クエスチョンの作り方と育て方</t>
  </si>
  <si>
    <t>消費者の向社会的行動原理</t>
  </si>
  <si>
    <t>榎澤祐一</t>
  </si>
  <si>
    <t>カスタマー・ハラスメント問題対応への提案。問題が元より生じにくくするにはどうするべきか？　マーケティング・コミュニケーションの観点からサービス全般への示唆を試みる。</t>
  </si>
  <si>
    <t>消費者の向社会的行動原理.eps</t>
  </si>
  <si>
    <t>454消費者の向社会的行動原理</t>
  </si>
  <si>
    <t>個別化する現代日本企業の雇用関係</t>
  </si>
  <si>
    <t>三吉勉</t>
  </si>
  <si>
    <t>労使関係論の方法である「どんな仕事をどれくらいやって、いくらもらうのか」という仕事に関する規則に着目、その規則を決定するために労使間でどのような合意形成のための取り組みがなされているのか、ある日本企業の企業別労働組合を事例に観察・分析、今後を展望する。</t>
  </si>
  <si>
    <t>35個別化する現代日本企業の雇用関係.eps</t>
  </si>
  <si>
    <t>455個別化する現代日本企業の雇用関係</t>
  </si>
  <si>
    <t>資本主義はなぜ多様化するのか</t>
  </si>
  <si>
    <t>冨田洋介</t>
  </si>
  <si>
    <t>本書では資本主義が多様化する源泉を法の起源に求め、銀行中心主義や証券市場中心主義などの金融市場の相違は、法の起源の相違によって導かれ、また法の起源と内生的制度の適合性が経済的生産性を高めることを示す。</t>
  </si>
  <si>
    <t>A5判/228頁</t>
  </si>
  <si>
    <t>36資本主義はなぜ多様化するのか.eps</t>
  </si>
  <si>
    <t>456資本主義はなぜ多様化するのか</t>
  </si>
  <si>
    <t>西日本の有力卸売企業サンビックの成立と展開</t>
  </si>
  <si>
    <t>佐々木聡</t>
  </si>
  <si>
    <t>西日本における広域卸売企業であった株式会社サンビックが流通経営史上にもたらした意義を経営史的に明らかにする。成立過程、西日本の広域卸売企業への発展、全国的卸売企業にまで進展していく過程を多面的に検証していく。</t>
  </si>
  <si>
    <t>A5判/440頁</t>
  </si>
  <si>
    <t>37西日本有力卸売企業サンビックの成立と展開.eps</t>
  </si>
  <si>
    <t>457西日本の有力卸売企業サンビックの成立と展開</t>
  </si>
  <si>
    <t>台紙25文学.ai</t>
  </si>
  <si>
    <t>04_和泉書院</t>
  </si>
  <si>
    <t>和泉書院</t>
  </si>
  <si>
    <t>世継物語注解</t>
  </si>
  <si>
    <t>神戸説話研究会  編</t>
  </si>
  <si>
    <t>本書は説話集『世継物語』の初の本格的注釈書。無刊記整版本を底本とした翻刻本文、他系統との校異をふまえた校訂本文を示し、語釈・現代語訳を施し、各話に考察を加えた。作品全体を見通す解説・説話目録・索引をも備えた、説話文学研究に必備の資料。</t>
  </si>
  <si>
    <t>A5・576ページ</t>
  </si>
  <si>
    <t>世継物語注解.eps</t>
  </si>
  <si>
    <t>458世継物語注解</t>
  </si>
  <si>
    <t>『白樺』派の研究—個性と共鳴の時代</t>
  </si>
  <si>
    <t>清水康次</t>
  </si>
  <si>
    <t>武者小路実篤や志賀直哉らが創刊した文芸同人雑誌『白樺』は、大正期に多くの共感を呼び、広範囲に影響を及ぼした。多彩な個性を持つ彼らはなぜ強く結束できたのか、なぜ西洋美術に傾倒したのか。文学史や文化史における大きな存在でありながら謎に包まれたままの『白樺』派の全容を明らかにする。</t>
  </si>
  <si>
    <t>A5・610ページ</t>
  </si>
  <si>
    <t>『白樺』派の研究.eps</t>
  </si>
  <si>
    <t>459『白樺』派の研究-個性と共鳴の時代</t>
  </si>
  <si>
    <t>12_笠間書院</t>
  </si>
  <si>
    <t>笠間書院</t>
  </si>
  <si>
    <t xml:space="preserve">最福寺本 伊勢物語 影印と翻刻 </t>
  </si>
  <si>
    <t>片桐洋一、長谷川佳男</t>
  </si>
  <si>
    <t>『伊勢物語』の貴重な史料として注目を集めてきた写本『最福寺本』。本書では、その細部までとらえた鮮明な影印（画像）をカラーで一挙掲載。詳細な釈文と補注や『伊勢物語』研究の第一人者である片桐洋一先生による総説とともに収録した、『伊勢物語』を研究している方必見の一冊です。</t>
  </si>
  <si>
    <t>A5判   312ページ</t>
  </si>
  <si>
    <t>img_最福寺本 伊勢物語 影印と翻刻.eps</t>
  </si>
  <si>
    <t xml:space="preserve">460最福寺本 伊勢物語 影印と翻刻 </t>
  </si>
  <si>
    <t>源氏狭衣の論　小町谷照彦セレクション3</t>
  </si>
  <si>
    <t>小町谷 照彦</t>
  </si>
  <si>
    <t>古今集、拾遺集、源氏物語研究等におおきな影響をあたえた、単行本未収録論集、完結！　源氏物語の「うた」と「歌ことば」、巻の展開と人物の考察。加えて狭衣物語の地名・和歌の問題も究明する。「王朝語辞典」も収載。河添房江氏（東京学芸大学名誉教授）、渡部泰明氏（国文学研究資料館館長）推薦！</t>
  </si>
  <si>
    <t>A5・756ページ</t>
  </si>
  <si>
    <t>9784909832412_600.eps</t>
  </si>
  <si>
    <t>461源氏狭衣の論　小町谷照彦セレクション3</t>
  </si>
  <si>
    <t>社会派ミステリー・ブーム</t>
  </si>
  <si>
    <t>尹　芷汐</t>
  </si>
  <si>
    <t>犯罪・非行・スキャンダル——事件を描いた物語の流行から、〈生きた戦後史〉が浮かびあがる。松本清張、水上勉、森村誠一など、事件を追及したミステリーの流行を、書籍からだけでなく、映像、報道、同時代の言説など多角的なアプローチで捉え、ブームが起こった構造を明らかにする。</t>
  </si>
  <si>
    <t>9784909832559_600.eps</t>
  </si>
  <si>
    <t>462社会派ミステリ-・ブ-ム</t>
  </si>
  <si>
    <t>花鳥の使　尼ヶ﨑彬セレクション2</t>
  </si>
  <si>
    <t>尼ヶ﨑 彬</t>
  </si>
  <si>
    <t>貫之、俊成、定家、心敬、宣長などの歌論を日本人論として繙く。名著、待望の新訂版（1983年の勁草書房版に松岡正剛氏の解説を付して刊行）。「颯爽たる一冊だった。「あや」をもって言葉をつかうとは。……見えていないものを見えさせる。この見方が秀抜だった。」（松岡正剛氏解説より）</t>
  </si>
  <si>
    <t>四六・332ページ</t>
  </si>
  <si>
    <t>9784909832627_600.eps</t>
  </si>
  <si>
    <t>463花鳥の使　尼ヶ﨑彬セレクション2</t>
  </si>
  <si>
    <t>日本のレトリック　尼ヶ﨑彬セレクション3</t>
  </si>
  <si>
    <t>「言葉のあや」（レトリック）のからくりとは。「掛詞」「見立て」など和歌・俳句でのテクニックから現代の広告文にいたるまで、私たちが感動を覚えるときの心の仕組みを探る。名著、待望の新訂版（1994年の筑摩書房版（永田和宏氏の解説も収録）に一部改訂を施して刊行）。</t>
  </si>
  <si>
    <t>四六・252ページ</t>
  </si>
  <si>
    <t>9784909832634_600.eps</t>
  </si>
  <si>
    <t>464日本のレトリック　尼ヶ﨑彬セレクション3</t>
  </si>
  <si>
    <t>ことばと身体　尼ヶ﨑彬セレクション4</t>
  </si>
  <si>
    <t>頭でわかるよりも、身体でわかるーー私たちが何事かを納得するとは、実は論理以外の作用によるのではあるまいか。ことばの意味はどこから生まれたのだろう。心身のもう一つの回路としてのレトリックを解析する、名著の復刊（1990年の勁草書房版に一部改訂を施して刊行）。</t>
  </si>
  <si>
    <t>9784909832641_600.eps</t>
  </si>
  <si>
    <t>465ことばと身体　尼ヶ﨑彬セレクション4</t>
  </si>
  <si>
    <t>泉鏡花の演劇　小説と戯曲が交差するところ</t>
  </si>
  <si>
    <t>鈴木　彩</t>
  </si>
  <si>
    <t>小説と戯曲の方法を解き明かす。小説と戯曲ないしは改作が、パラレルに共存する鏡花作品のユニークさと面白みを再発見。原作となる小説と戯曲が文学作品として拮抗しあい、新しい生命を創造してゆく。その変幻自在な手法に鏡花の現代性を見る。</t>
  </si>
  <si>
    <t>9784909832658_600.eps</t>
  </si>
  <si>
    <t>466泉鏡花の演劇　小説と戯曲が交差するところ</t>
  </si>
  <si>
    <t>テロルの女たち　日本近代文学における政治とジェンダー</t>
  </si>
  <si>
    <t>倉田 容子</t>
  </si>
  <si>
    <t>女性と政治を隔てているものとは何か？　死と暴力にまみれ、恐怖（テロル）の相貌を帯びた女性たちはなぜ描かれたのか。19、20世紀を生きた作家たち、宮崎夢柳・福田英子・平林たい子・三枝和子の諸作品から、今なお根強く残るジェンダー秩序と、女性表象や女性解放をめぐる問題に鋭く切り込む。</t>
  </si>
  <si>
    <t>9784909832689_600.eps</t>
  </si>
  <si>
    <t>467テロルの女たち　日本近代文学における政治とジェンダ-</t>
  </si>
  <si>
    <t>幕末・明治期の巷談と俗文芸</t>
  </si>
  <si>
    <t>神林 尚子</t>
  </si>
  <si>
    <t>風聞や伝説から生じる巷談は、戯作や歌舞伎、講談、落語などの文芸・芸能とどのように関わり合っているのか。〈鬼神のお松〉〈お竹大日如来〉〈烈女おふじ〉……３つの題材から実例を丹念に検証し、伝承の起源と展開を追跡。流動し変容を続ける巷談の実体に迫る！</t>
  </si>
  <si>
    <t>A5・712ページ</t>
  </si>
  <si>
    <t>9784909832733_600.eps</t>
  </si>
  <si>
    <t>468幕末・明治期の巷談と俗文芸</t>
  </si>
  <si>
    <t>28_国書刊行会</t>
  </si>
  <si>
    <t>国書刊行会</t>
  </si>
  <si>
    <t>ヴィヨン全詩集</t>
  </si>
  <si>
    <t>フランソワ・ヴィヨン　著／宮下志朗　訳</t>
  </si>
  <si>
    <t>中世ヨーロッパ最高の詩人、フランソワ・ヴィヨンの全詩集。『形見分け』『遺言書』『雑詩篇』──全編が待望の新訳なる。みずみずしい訳詩と詳細な註解解説とを合わせた画期的な一巻本。</t>
  </si>
  <si>
    <t>A5・672ページ</t>
  </si>
  <si>
    <t>ヴィヨン全詩集.eps</t>
  </si>
  <si>
    <t>469ヴィヨン全詩集</t>
  </si>
  <si>
    <t>J・M・クッツェー　世界と「私」の偶然性へ</t>
  </si>
  <si>
    <t>田尻芳樹</t>
  </si>
  <si>
    <t>南アフリカ出身で2002年にノーベル文学賞を受賞した作家ジョン・マクスウェル・クッツェーに関して、小説だけでなく、評論も含めた全主要作品を原則として出版年順に解説、論評し、クッツェーの文学へと導く。すでにクッツェーの作品を知っている読者にはさらに深く考えることを促す。</t>
  </si>
  <si>
    <t>JMクッツェー.eps</t>
  </si>
  <si>
    <t>470J・M・クッツェ-　世界と「私」の偶然性へ</t>
  </si>
  <si>
    <t>異国情緒としての堀口大學</t>
  </si>
  <si>
    <t>大村梓</t>
  </si>
  <si>
    <t>堀口大學が日本文壇で異国情緒というイメージをまとい、それが解体・展開していくプロセスを追い、堀口の詩歌や随筆が日本の翻訳——文体・語句・テーマ性——に与えた影響を浮き彫りにする。翻訳にとどまらない堀口の文学実践に新たな光を当てる労作。</t>
  </si>
  <si>
    <t>A5・258ページ</t>
  </si>
  <si>
    <t>異国情緒としての堀口大學.eps</t>
  </si>
  <si>
    <t>471異国情緒としての堀口大學</t>
  </si>
  <si>
    <t>批評理論を学ぶ人のために</t>
  </si>
  <si>
    <t>小倉孝誠　編</t>
  </si>
  <si>
    <t>感想から解釈へ、感動から批評へ飛躍するために。脱構築批評からフェミニズム批評、システム理論、そしてエコクリティシズムまで。 20 世紀から現代までの理論を幅広く学び、具体的な作品分析をとおして批評のプロセスも体感できる入門書。</t>
  </si>
  <si>
    <t>批評理論を学ぶ人のために.eps</t>
  </si>
  <si>
    <t>472批評理論を学ぶ人のために</t>
  </si>
  <si>
    <t>死体解剖有資格者</t>
  </si>
  <si>
    <t>スー・ブラック/倉骨彰　訳/横田淳　監</t>
  </si>
  <si>
    <t>現場に遺された遺体や肉体・骨の欠片、毛髪等から、先端科学技法を駆使し犠牲者の最期の姿を見極める。英国の法人類学・解剖学の第一人者が綴る、個人識別技術と身元鑑定にまつわるミステリー風回顧録。サルティア・ソサイエティ賞ミステリー部門賞受賞作品。</t>
  </si>
  <si>
    <t>四六・592ページ</t>
  </si>
  <si>
    <t>死体解剖有資格者.eps</t>
  </si>
  <si>
    <t>473死体解剖有資格者</t>
  </si>
  <si>
    <t>大修館シェイクスピア双書　第２集　アントニーとクレオパトラ</t>
  </si>
  <si>
    <t>佐藤達郎　編注</t>
  </si>
  <si>
    <t>［編注者が組み上げた英文テクストと充実した解説・注釈で原文を読み解くシリーズ］第二次三頭政治から帝政ローマの誕生という歴史の流れに抗い、永遠の愛を希求する二人の恋人たち。政治の力に屈した男と女の滅びの美学を謳いあげた恋愛悲劇。</t>
  </si>
  <si>
    <t>2023年８月刊行</t>
  </si>
  <si>
    <t>四六・338ページ</t>
  </si>
  <si>
    <t>アントニーとクレオパトラ.eps</t>
  </si>
  <si>
    <t>474大修館シェイクスピア双書　第2集　アントニ-とクレオパトラ</t>
  </si>
  <si>
    <t>大修館シェイクスピア双書　第２集　じゃじゃ馬ならし</t>
  </si>
  <si>
    <t>前沢浩子　編注</t>
  </si>
  <si>
    <t>［編注者が組み上げた英文テクストと充実した解説・注釈で原文を読み解くシリーズ］女の人権を無視する時代遅れの駄作？　男の願望を充足する一夜の夢？　それともジェンダー、権力、金の問題を突きつける21世紀の問題劇？　学問の都パデュアを舞台に乾いた知性と熱いエネルギーが混じり合う喜劇。</t>
  </si>
  <si>
    <t>四六・258ページ</t>
  </si>
  <si>
    <t>じゃじゃ馬ならし.eps</t>
  </si>
  <si>
    <t>475大修館シェイクスピア双書　第2集　じゃじゃ馬ならし</t>
  </si>
  <si>
    <t>大修館シェイクスピア双書　第２集　冬物語</t>
  </si>
  <si>
    <t>井出新　編注</t>
  </si>
  <si>
    <t>［編注者が組み上げた英文テクストと充実した解説・注釈で原文を読み解くシリーズ］罪を悔いるレオンティーズが悲しみの果てに目の当たりにする奇跡とは。シェイクスピアが晩年に辿り着いた、死線を超えた愛と赦しの世界に邂逅する。</t>
  </si>
  <si>
    <t>冬物語.eps</t>
  </si>
  <si>
    <t>476大修館シェイクスピア双書　第2集　冬物語</t>
  </si>
  <si>
    <t>大修館シェイクスピア双書　第２集　尺には尺を</t>
  </si>
  <si>
    <t>佐々木和貴　編注</t>
  </si>
  <si>
    <t>［編注者が組み上げた英文テクストと充実した解説・注釈で原文を読み解くシリーズ］ベッドの中の女性も、死刑囚の首も入れ替わる。題名の意味さえも、旧約聖書の「目には目を、歯には歯を」から、新約聖書の「人を裁くな。汝が裁く基準によって、汝も裁かれん」に読み替えられる。</t>
  </si>
  <si>
    <t>四六・234ページ</t>
  </si>
  <si>
    <t>尺には尺を.eps</t>
  </si>
  <si>
    <t>477大修館シェイクスピア双書　第2集　尺には尺を</t>
  </si>
  <si>
    <t>46_淡交社</t>
  </si>
  <si>
    <t>淡交社</t>
  </si>
  <si>
    <t>ミライの源氏物語</t>
  </si>
  <si>
    <t>山崎ナオコーラ</t>
  </si>
  <si>
    <t>源氏物語を読むハードルは古文の読解、そしてもうひとつは倫理観や社会規範の違い。社会と向き合ってきた作家、山崎ナオコーラが現代人ならではの読み方を考えます。現代的な訳を目指した「ナオコーラ訳」も読みどころ。第33回〔2023年度〕Bunkamuraドゥマゴ文学賞受賞作品。</t>
  </si>
  <si>
    <t>四六・184ページ</t>
  </si>
  <si>
    <t>ミライの源氏物語.eps</t>
  </si>
  <si>
    <t>478ミライの源氏物語</t>
  </si>
  <si>
    <t>漢文を基礎から学ぶ</t>
  </si>
  <si>
    <t>中川諭</t>
  </si>
  <si>
    <t>そもそも「漢文」とは何かということから始まり、漢文学習の入り口である返り点と送り仮名、漢文の文型や文法の学習を経て、最終的には返り点・送り仮名のついていない、句読点だけの漢文を読めるようになることを目指す。丁寧な解説が持ち味の漢文入門テキスト。</t>
  </si>
  <si>
    <t>2023年03月刊行</t>
  </si>
  <si>
    <t>22302漢文を基礎から学ぶ.eps</t>
  </si>
  <si>
    <t>479漢文を基礎から学ぶ</t>
  </si>
  <si>
    <t>中国俗文学史　東方学術翻訳叢書</t>
  </si>
  <si>
    <t>鄭振鐸／高津孝、李光貞　監訳</t>
  </si>
  <si>
    <t>詩文を中心とする中国の伝統的古典文学の範囲外とされた俗文学（広義の民間文学）研究の嚆矢、『中国俗文学史』の全訳。各章に最新の研究成果を踏まえた訳注、訳者解説を附す。古代の『詩経』から清代の民歌まで、時代を追って実際の作品を数多く収録しているが、その8 割近くは日本語初訳である。</t>
  </si>
  <si>
    <t>22309中国俗文学史.eps</t>
  </si>
  <si>
    <t>480中国俗文学史　東方学術翻訳叢書</t>
  </si>
  <si>
    <t>おもろさうし選詳解</t>
  </si>
  <si>
    <t>島村幸一</t>
  </si>
  <si>
    <t>これまでのオモロの注釈や解釈ではほとんど行われていなかった他の琉球歌謡との比較をはじめ、オモロが位置付く巻の性格や前後の排列に注目する等、本文・鑑賞・歌形・語釈・解説で一首の詳しい注釈と解説を行う。唯一無二のユニークな魅力をもつ『おもろさうし』の最新詳解。</t>
  </si>
  <si>
    <t>A5・896ページ</t>
  </si>
  <si>
    <t>おもろさうし選詳解.eps</t>
  </si>
  <si>
    <t>481おもろさうし選詳解</t>
  </si>
  <si>
    <t>源氏物語夢見論</t>
  </si>
  <si>
    <t>笹生美貴子</t>
  </si>
  <si>
    <t>『源氏物語』に見られる夢（全二十四例）の解釈を中心とした十七本の論考。明石一族と『源氏物語』周辺人物の夢との比較、また平安後期物語に見られる夢の場面や、古注釈や現代注釈の見解、翻訳書（中国語訳）の解釈や注に書かれる見解なども積極的取り入れながら、物語の夢世界の在り方を解明する。</t>
  </si>
  <si>
    <t>A5・504ページ</t>
  </si>
  <si>
    <t>源氏物語夢見論.eps</t>
  </si>
  <si>
    <t>482源氏物語夢見論</t>
  </si>
  <si>
    <t>詩のかたち・詩のこころ 【補訂版】</t>
  </si>
  <si>
    <t>堀川貴司</t>
  </si>
  <si>
    <t>中国文学の新たな潮流を受け止めてきた日本の漢文学は、それらを血肉として、より広いジャンルへその栄養を供給していく。その営為こそが、それぞれの時代の日本文学の「全き姿」である。2006年に若草書房より刊行された名著『詩のかたち・詩のこころ—中世日本漢文学研究—』が補訂版として復刊！</t>
  </si>
  <si>
    <t>詩のかたち・詩のこころ.eps</t>
  </si>
  <si>
    <t>483詩のかたち・詩のこころ 【補訂版】</t>
  </si>
  <si>
    <t>書誌学を知る2冊セット</t>
  </si>
  <si>
    <t>渋谷綾子、天野真志　編／白戸満喜子　</t>
  </si>
  <si>
    <t>古文書や古記録類に用いられた紙は、果たしてどんなモノなのか。古文書研究に自然科学を結びつける入門として基礎的な情報を紹介していく『古文書の科学』と、書誌学をテーマに圧倒的な書物への愛が溢れ出す小説『書医あづさの手控〈クロニクル〉』の2冊セット。</t>
  </si>
  <si>
    <t>書誌学を知る2冊セット.eps</t>
  </si>
  <si>
    <t>484書誌学を知る2冊セット</t>
  </si>
  <si>
    <t>西鶴『誹諧独吟一日千句』研究と註解</t>
  </si>
  <si>
    <t>中嶋　隆</t>
  </si>
  <si>
    <t>延宝三年、中世以前にはない量とスピードという江戸時代の商品流通に伴った、新しい価値観のなか生まれた『誹諧独吟一日千句（はいかいどくぎんいちにちせんく）』。その時代と、発想の世界を研究と註解で縦横無尽に読み解き、解き明かす。</t>
  </si>
  <si>
    <t>西鶴『誹諧独吟一日千句』研究と註解.eps</t>
  </si>
  <si>
    <t>485西鶴『誹諧独吟一日千句』研究と註解</t>
  </si>
  <si>
    <t>西鶴解析</t>
  </si>
  <si>
    <t>井口洋</t>
  </si>
  <si>
    <t>構造を解析して主題を闡明すること——。『西鶴試論』（和泉書院、1991年）から続く、主題を析出する新しい読み方を提起する井口西鶴論の完結編。本書刊行準備中に急逝した著者を偲び、ゆかりの方々19名による追悼集を附載し、井口氏の研究、またその時代を鮮やかに映し出します。</t>
  </si>
  <si>
    <t>四六函入・312ページ</t>
  </si>
  <si>
    <t>画像さしかえ③（西鶴解析）.eps</t>
  </si>
  <si>
    <t>486西鶴解析</t>
  </si>
  <si>
    <t>西鶴奇談研究</t>
  </si>
  <si>
    <t>梁誠允</t>
  </si>
  <si>
    <t>西鶴の奇談は一話ごとに問題領域（話題）を開き、そこに同時代の人情世態に関わる問いを投げかける。作品の背後に隠されている当時の現実と、作品として形象化された虚構の世界とはどのように相関しているのか。言葉が織りなす運動に注目して、西鶴奇談の一話一話を詳細に考察する。</t>
  </si>
  <si>
    <t>西鶴奇談研究.eps</t>
  </si>
  <si>
    <t>487西鶴奇談研究</t>
  </si>
  <si>
    <t>東アジアの「笑話」と「都市」2冊セット</t>
  </si>
  <si>
    <t>佐伯孝弘ほか／小林ふみ子、染谷智幸　編</t>
  </si>
  <si>
    <t>日・台・韓の研究者たちが、浮世草子、噺本、東アジア漢文学、敦煌学など様々な角度から「笑話」を検討し直す『東アジアにおける笑話』。近世〜近代初期の江戸東京を東アジアのさまざまな都市と比較し、今日まで続く日本社会の問題を捉えることも視野に入れた『東アジアの都市とジェンダー』のセット。</t>
  </si>
  <si>
    <t>東アジアの「笑話」と「都市」2冊セット.eps</t>
  </si>
  <si>
    <t>488東アジアの「笑話」と「都市」2冊セット</t>
  </si>
  <si>
    <t>日本近代文学を学ぶ7冊セット</t>
  </si>
  <si>
    <t>横道誠／茅原健／野田研一ほか／柿本真代／仁平政人ほか／和田敦彦／尾形大</t>
  </si>
  <si>
    <t>明治〜現代までの日本文学のトピック本を集めたセット。『村上春樹研究』『文士村散策　新宿・大久保いまむかし』『石牟礼道子と〈古典〉の水脈』『児童雑誌の誕生』（第47回⽇本児童⽂学学会奨励賞）『〈転生〉する川端康成Ⅰ』『職業作家の生活と出版環境』『「文壇」は作られた』の7冊セット。</t>
  </si>
  <si>
    <t>日本近代文学を学ぶ7冊セット.eps</t>
  </si>
  <si>
    <t>489日本近代文学を学ぶ7冊セット</t>
  </si>
  <si>
    <t>和学知辺草【翻刻・注釈・現代語訳】</t>
  </si>
  <si>
    <t>中尾友香梨・白石良夫・中尾健一郎・村上義明編、小城鍋島文庫研究会校注</t>
  </si>
  <si>
    <t>埋もれていた、もう一つの「うひ山ぶみ」。『和学知辺草（わがくしるべぐさ）』初の翻刻・注釈・現代語訳！寛政年間に和学の手引き書が、佐賀の地で作られていた。著者は「幽林舎散人」。果たして江戸や松坂の新知識はどう伝えられていたのか。近世思想史、文学史を知るための必読の書。</t>
  </si>
  <si>
    <t>和学知辺草.eps</t>
  </si>
  <si>
    <t>490和学知辺草【翻刻・注釈・現代語訳】</t>
  </si>
  <si>
    <t>哀話の系譜</t>
  </si>
  <si>
    <t>菊地 章太</t>
  </si>
  <si>
    <t>ウトウを殺した報いのために地獄で責め苦を受ける亡者を描く謡曲『善知鳥（うとう）』。この哀話に多くの人が魅せられたのはなぜか。文芸作品や仏教文献、そしてこの主題を追いつづけた菅江真澄の足跡をたどり、哀しみの根源にせまる。</t>
  </si>
  <si>
    <t>31『哀話の系譜』.eps</t>
  </si>
  <si>
    <t>491哀話の系譜</t>
  </si>
  <si>
    <t>グリム兄弟とその学問的後継者たち</t>
  </si>
  <si>
    <t>横道誠</t>
  </si>
  <si>
    <t>兄弟は何をめざし、何を残したのか。グリム兄弟の学者としての研究の学際性、民族主義やナチズムとの関係、多言語性などに注目し、彼らについての総体的な理解を提示する。包括的かつ独創的なグリム兄弟論。</t>
  </si>
  <si>
    <t>A5判/504頁</t>
  </si>
  <si>
    <t>39グリム兄弟とその学問的後継者たち.eps</t>
  </si>
  <si>
    <t>492グリム兄弟とその学問的後継者たち</t>
  </si>
  <si>
    <t>評伝　良寛</t>
  </si>
  <si>
    <t>阿部龍一</t>
  </si>
  <si>
    <t>本書は、良寛の詩歌を自伝的に捉えることでこれらを読み解き、江戸時代後期の厳しい格差社会・差別社会のなかで、わけへだてなく人々に寄り添い、癒し、慰め、幸福を共有した生涯を再発見する。</t>
  </si>
  <si>
    <t>A5判/592頁</t>
  </si>
  <si>
    <t>評伝　良寛.eps</t>
  </si>
  <si>
    <t>493評伝　良寛</t>
  </si>
  <si>
    <t>74_明治書院</t>
  </si>
  <si>
    <t>明治書院</t>
  </si>
  <si>
    <t>図書寮叢刊　九条家旧蔵　古今集注</t>
  </si>
  <si>
    <t>宮内庁書陵部　編</t>
  </si>
  <si>
    <t>肖柏講釈の聞書を主とする独自本文をもつ古今和歌集注釈書で、天正６年（1578）九条稙通等の筆。永正期奥書の九条家別本と対校。</t>
  </si>
  <si>
    <t>図書寮叢刊　九条家旧蔵　古今集注.eps</t>
  </si>
  <si>
    <t>494図書寮叢刊　九条家旧蔵　古今集注</t>
  </si>
  <si>
    <t>和歌文学大系8　新後撰和歌集</t>
  </si>
  <si>
    <t>久保田淳　編著／石澤一志、小山順子</t>
  </si>
  <si>
    <t>後宇多上皇の院宣により嘉元元(1303)年二条為世が撰進した第13番目の勅撰集。平安期後鳥羽上皇の頃～撰進時までの歌を選ぶ。</t>
  </si>
  <si>
    <t>和歌文学大系8　新後撰和歌集.eps</t>
  </si>
  <si>
    <t>495和歌文学大系8　新後撰和歌集</t>
  </si>
  <si>
    <t>台紙26芸術.ai</t>
  </si>
  <si>
    <t>ルー・リード伝</t>
  </si>
  <si>
    <t>アンソニー・デカーティス／奥田祐士　訳</t>
  </si>
  <si>
    <t>音楽・アート・文化に大きな影響を与え、ニューヨークを象徴する唯一無二の存在となったルー・リード（1942-2013）。その孤高の音楽はどこから生まれたのか。鬱屈、孤独、性的倒錯、ドラッグ──。型破りで過剰、謎めいたロック詩人の正体とは？</t>
  </si>
  <si>
    <t>ルー・リード伝.eps</t>
  </si>
  <si>
    <t>496ル-・リ-ド伝</t>
  </si>
  <si>
    <t>田中敦子と具体美術協会</t>
  </si>
  <si>
    <t>加藤瑞穂</t>
  </si>
  <si>
    <t>戦後日本を代表する前衛美術グループ、具体美術協会の主要メンバーの一人である田中敦子に関する初の研究書。田中作品の独創性を考察すると共に、具体のリーダー・吉原治良やメンバーの金山明との関わりの中で、その特質がいかに形成されたかを明らかにし、具体の研究に新たな視点を提起する。</t>
  </si>
  <si>
    <t>田中敦子と具体美術協会.eps</t>
  </si>
  <si>
    <t>497田中敦子と具体美術協会</t>
  </si>
  <si>
    <t>オペラ大図鑑</t>
  </si>
  <si>
    <t>アラン・ライディング／レスリー・ダントン=ダウナー　加藤浩子日本語版監修</t>
  </si>
  <si>
    <t>ルネサンスから21世紀まで182の重要作品とその作曲家、見どころを解説。演目・歌手・舞台・建築を網羅しオペラの壮大な歴史をたどる究極のビジュアルガイド！</t>
  </si>
  <si>
    <t>B4変形/360頁</t>
  </si>
  <si>
    <t>オペラ大図鑑.eps</t>
  </si>
  <si>
    <t>498オペラ大図鑑</t>
  </si>
  <si>
    <t>祈りの形にみる西洋近世</t>
  </si>
  <si>
    <t>蜷川順子</t>
  </si>
  <si>
    <t>近世初期に宣教師がもたらした祈りの銅版画シリーズは、宗教戦争で顕在化した分裂を調整しながら、非ヨーロッパ世界へ拡張してきた西欧社会の、緊張と模索を伝えるものでもあった。シリーズのイメージと、これを生みだした背景や伝統を読み解き、当時の受容空間だけでなく現代にも連なる諸問題を探る。</t>
  </si>
  <si>
    <t>A5・388ページ</t>
  </si>
  <si>
    <t>祈りの形にみる西洋近世.eps</t>
  </si>
  <si>
    <t>499祈りの形にみる西洋近世</t>
  </si>
  <si>
    <t>アート・ローの事件簿　全2冊</t>
  </si>
  <si>
    <t>島田真琴</t>
  </si>
  <si>
    <t>アートと著作権、外国の美術館からの取り戻し、環境保全に関する事件や真贋、盗品をめぐる事例など、アートとマーケットにかかわる数々の裁判事件を紹介。美術品にまつわる事件の「面白さ」に加え、アートと法の世界を楽しむことのできる2冊。</t>
  </si>
  <si>
    <t>四六・232ページ</t>
  </si>
  <si>
    <t>アート・ローの事件簿.eps</t>
  </si>
  <si>
    <t>500ア-ト・ロ-の事件簿　全2冊</t>
  </si>
  <si>
    <t>杉浦康平と写植の時代</t>
  </si>
  <si>
    <t>阿部卓也</t>
  </si>
  <si>
    <t>戦後日本のグラフィックデザインを牽引したデザイナー、杉浦康平。彼は写植という新たな技術といかに向きあい、日本語のデザインといかに格闘したのか。杉浦康平が日本語のレイアウトやブックデザインに与えた決定的な影響を明らかにする。</t>
  </si>
  <si>
    <t>A5・488ページ</t>
  </si>
  <si>
    <t>杉浦康平と写植の時代.eps</t>
  </si>
  <si>
    <t>501杉浦康平と写植の時代</t>
  </si>
  <si>
    <t>アルテミジア・ジェンティレスキ</t>
  </si>
  <si>
    <t>川合真木子</t>
  </si>
  <si>
    <t>17世紀ナポリで数少ない女性画家として活躍したアルテミジア・ジェンティレスキ。大聖堂装飾への挑戦、詩人たちとの交流、顧客や同郷人との関係など、作品と史料の双方からその画業と人生を明らかにする、美術史の若手学究による初のモノグラフ。</t>
  </si>
  <si>
    <t>A5・474ページ</t>
  </si>
  <si>
    <t>『アルテミジア・ジェンティレスキ』.eps</t>
  </si>
  <si>
    <t>502アルテミジア・ジェンティレスキ</t>
  </si>
  <si>
    <t>ポール・サイモン全詞集</t>
  </si>
  <si>
    <t>ポール・サイモン　著／栩木伸明　訳</t>
  </si>
  <si>
    <t>サイモン＆ガーファンクル時代の名曲から、ソロ時代の傑作まで全203篇を収録した決定版全詞集がついに登場！　稀代のストーリーテラーにして詩人であるポール・サイモンの歌詞を文学作品として味わえる画期的新訳！アルバム未収録・未録音作品なども完全収録。</t>
  </si>
  <si>
    <t>B5変型・700ページ</t>
  </si>
  <si>
    <t>ポールサイモン全詞集.eps</t>
  </si>
  <si>
    <t>503ポ-ル・サイモン全詞集</t>
  </si>
  <si>
    <t>近代日本美術展史</t>
  </si>
  <si>
    <t>陶山伊知郎　著</t>
  </si>
  <si>
    <t>新聞、雑誌、研究書、諸機関の内部資料などをもとに、近代国家建設と官設博物館（のちの帝室博物館）の関わり、美術館と新聞社の共同主催の成り立ち、主な美術展の構築過程など、美術展の歴史的背景や舞台裏をつぶさに描く。図版140点以上。美術展年表、美術館創設年表、各種索引付き。</t>
  </si>
  <si>
    <t>B5・371ページ</t>
  </si>
  <si>
    <t>近代日本美術展史.eps</t>
  </si>
  <si>
    <t>504近代日本美術展史</t>
  </si>
  <si>
    <t>美学の練習</t>
  </si>
  <si>
    <t>津上英輔</t>
  </si>
  <si>
    <t>なぜ人は美・芸術に惹かれるのか。過去の学説や標準的理論を通してではなく、読者に自ら美と芸術について思索することを促し、人生を豊かにする手がかりとなることを目指す。美学の「練習」とする由縁である。自分の言葉で語るという長年の講義方式の集大成。</t>
  </si>
  <si>
    <t>四六判・280ページ</t>
  </si>
  <si>
    <t>美学の練習.eps</t>
  </si>
  <si>
    <t>505美学の練習</t>
  </si>
  <si>
    <t>純正作曲の技法　新装版</t>
  </si>
  <si>
    <t>ヨハン・フィリップ・キルンベルガー　著／東川清一　訳</t>
  </si>
  <si>
    <t>師であるJ.S.バッハの作曲技法を「唯一で最良」と捉え、その本質を原理・原則に還元するよう努めた音楽理論家の主著。エマヌエル・バッハの『正しいクラヴィーア奏法』（1753, 62）、J.F.アグリーコラ『歌唱芸術の手引き』（1757）と並ぶ、バッハ解釈の重要な一次文献。</t>
  </si>
  <si>
    <t>A5判・464ページ</t>
  </si>
  <si>
    <t>純正作曲の技法 新装版.eps</t>
  </si>
  <si>
    <t>506純正作曲の技法　新装版</t>
  </si>
  <si>
    <t>31-2_思文閣出版</t>
  </si>
  <si>
    <t>思文閣出版</t>
  </si>
  <si>
    <t>仏師快慶の研究</t>
  </si>
  <si>
    <t>奈良国立博物館　編</t>
  </si>
  <si>
    <t>◆現存するすべての快慶作品、および関連作品を迫力の大判カラーで掲載◆快慶に関わる基礎資料を網羅した快慶研究の決定版◆高精細カラー画像、X線CTスキャン画像など最新鋭の機器による初公開情報が満載◆激動の鎌倉時代初頭に聖なる造形を追い求めた仏師快慶の全貌が明らかに</t>
  </si>
  <si>
    <t>B4・606ページ</t>
  </si>
  <si>
    <t>仏師快慶の研究.eps</t>
  </si>
  <si>
    <t>507仏師快慶の研究</t>
  </si>
  <si>
    <t>35_小学館</t>
  </si>
  <si>
    <t>小学館</t>
  </si>
  <si>
    <t>若冲の歌を聴け</t>
  </si>
  <si>
    <t>狩野　博幸</t>
  </si>
  <si>
    <t>若冲ブームの仕掛人による近世絵画論集成。伊藤若冲ブームの仕掛け人であり、曾我蕭白、河鍋暁斎など魅力あふれる近世絵画の企画展を京都国立博物館で数多く手掛けた狩野博幸氏の、半世紀におよぶ図録を中心に発表された美術論を一冊にまとめた一冊。</t>
  </si>
  <si>
    <t>2023年1月刊</t>
  </si>
  <si>
    <t>Ａ５判・832ページ</t>
  </si>
  <si>
    <t>若冲の歌を聴け.eps</t>
  </si>
  <si>
    <t>508若冲の歌を聴け</t>
  </si>
  <si>
    <t>鈴木春信大全</t>
  </si>
  <si>
    <t>小林　忠</t>
  </si>
  <si>
    <t>主要作品１６１点を最新のデジタル印刷で再現！鈴木春信の主要作品１６１点を浮世絵研究の第一人者・小林忠氏が厳選、６つのテーマに分け、大多数を原寸で掲載します。また、全作品に付した詳細な解説により絵を読み解く楽しさが倍増、作品への理解が深まります。</t>
  </si>
  <si>
    <t>2023年6月刊</t>
  </si>
  <si>
    <t>Ｂ４判・298ページ</t>
  </si>
  <si>
    <t>鈴木春信大全.eps</t>
  </si>
  <si>
    <t>509鈴木春信大全</t>
  </si>
  <si>
    <t>朝鮮国民女優・文藝峰の誕生</t>
  </si>
  <si>
    <t>李瑛恩</t>
  </si>
  <si>
    <t>日本による植民地統治下の朝鮮で、国民的女優として活躍した一人の朝鮮人映画女優・文藝峰（ムンイェボン）。太平洋戦争や朝鮮半島の南北分裂など、時代に翻弄され続けた彼女の人生を、植民地の映画施策と朝鮮映画の表現を精緻にひもときながらたどり、「朝鮮国民女優」の葛藤を明らかにする。</t>
  </si>
  <si>
    <t>朝鮮国民女優・文藝峰の誕生.eps</t>
  </si>
  <si>
    <t>510朝鮮国民女優・文藝峰の誕生</t>
  </si>
  <si>
    <t>ちんどん屋の響き</t>
  </si>
  <si>
    <t>阿部万里江／輪島裕介　訳</t>
  </si>
  <si>
    <t>通り抜ける音が、巷の情動に響きわたる——数十年の停滞ののち再起した、路上の巡回広告業ちんどん屋。大阪の路地裏、震災後の仮設住宅、脱原発集会など、様々な場に集う情緒、力、関係が、〈ヒビキ〉によってあらわになる。初のちんどん屋研究書。</t>
  </si>
  <si>
    <t>ちんどん屋の響き.eps</t>
  </si>
  <si>
    <t>511ちんどん屋の響き</t>
  </si>
  <si>
    <t>ここからどう進む？ 対話型鑑賞のこれまでとこれから</t>
  </si>
  <si>
    <t>京都芸術大学アート・コミュニケーション研究センター　監修／福のり子、北野諒、平野智紀　編</t>
  </si>
  <si>
    <t>ニューヨーク近代美術館で開発された対話型美術鑑賞法は、Visual Thinking Strategiesを含め日本では「対話型鑑賞」として近年、教育や医療等でも評価され、ビジネス界にも普及しつつあります。対話型鑑賞の現状と課題を浮き彫りにした上で未来の可能性を見つめ直します。</t>
  </si>
  <si>
    <t>ここからどう進む？対話型鑑賞のこれまでとこれから.eps</t>
  </si>
  <si>
    <t>512ここからどう進む? 対話型鑑賞のこれまでとこれから</t>
  </si>
  <si>
    <t>解剖 京都力　5つの視点で探る強さの秘密</t>
  </si>
  <si>
    <t>読売新聞大阪本社経済部　編</t>
  </si>
  <si>
    <t>京都の企業、大学、寺社、老舗が持つ存在感について、「企業」「伝統産業」「大学」「宗教」「ソフトパワー」の5つの側面と京都の各界リーダーのインタビューから読み解き、千年の都・京都が放つ様々な力とその強さの秘密を経済的視点で探る一冊。第30回坂田記念ジャーナリズム賞特別賞受賞作品。</t>
  </si>
  <si>
    <t>四六・216ページ</t>
  </si>
  <si>
    <t>解剖 京都力.eps</t>
  </si>
  <si>
    <t>513解剖 京都力　5つの視点で探る強さの秘密</t>
  </si>
  <si>
    <t>書話拾遺　書を学ぶ83のエピソード</t>
  </si>
  <si>
    <t>河内利治</t>
  </si>
  <si>
    <t>柿の葉に字を書いて練習した話、碑文を三日間眺め続けた話、壁に字を書いて酒代を得た話、わざと白絹の衣を着ていって書で埋めつくしてもらった話など、中国の古典籍から抜き出した書と書家にまつわる全83話、43人のエピソードを収録。各話は中国語原文、書き下し、注、現代語訳、余話からなる。</t>
  </si>
  <si>
    <t>2023年07月刊行</t>
  </si>
  <si>
    <t>A5・364ページ</t>
  </si>
  <si>
    <t>22311書話拾遺　書を学ぶ83のエピソード.eps</t>
  </si>
  <si>
    <t>514書話拾遺　書を学ぶ83のエピソ-ド</t>
  </si>
  <si>
    <t>絵具の材料科学</t>
  </si>
  <si>
    <t>北田正弘　著</t>
  </si>
  <si>
    <t>X線回折・走査電子顕微鏡観察・透過電子顕微鏡観察による絵具47色の微細構造の分析をもとに、絵画・染色・漆器・陶磁器に実際に使われた絵具の微細構造、絵具劣化の仕組みなどについて幅広く研究する。今後の絵具類研究の方向性を示し、絵画系文化財の保存・修復のための材料科学的基礎を築く。</t>
  </si>
  <si>
    <t>絵具の材料科学.eps</t>
  </si>
  <si>
    <t>515絵具の材料科学</t>
  </si>
  <si>
    <t>桃山文化期漆工の研究　普及版</t>
  </si>
  <si>
    <t>北野信彦　著</t>
  </si>
  <si>
    <t>浮かび上がる桃山文化の漆工技術と時代背景御殿建造物部材、「南蛮漆器」、出土漆器、当世具足等の漆工品に対する高精細写真撮影、デジタル顕微鏡・蛍光X線分析装置・X線透過写真撮影による理化学的調査と関連文献史料調査をもとに、広範な世界の動きと密接に連動した漆工文化の実相を解明する。</t>
  </si>
  <si>
    <t>B5・405ページ</t>
  </si>
  <si>
    <t>桃山文化期漆工の研究.eps</t>
  </si>
  <si>
    <t>516桃山文化期漆工の研究　普及版</t>
  </si>
  <si>
    <t>ビジュアル 日本の音楽の歴史　全３巻</t>
  </si>
  <si>
    <t>徳丸吉彦 監修</t>
  </si>
  <si>
    <t>日本人と音楽とのかかわりの歴史を、豊富な写真や図版をまじえながらオールカラーで解説。様々な楽器を、音が鳴る原理や演奏の仕方とともに紹介し、記譜法や楽譜の歴史など、音楽伝承の方法と技術についても解説します。キリシタン音楽や、朝鮮通信使の音楽、アイヌや琉球の音楽なども取り上げます。</t>
  </si>
  <si>
    <t>2023年４月〜2023年９月刊行</t>
  </si>
  <si>
    <t>B５・平均102ページ</t>
  </si>
  <si>
    <t>ビジュアル日本の音楽の歴史.eps</t>
  </si>
  <si>
    <t>517ビジュアル 日本の音楽の歴史　全3巻</t>
  </si>
  <si>
    <t>中国古典庭園　園冶図解</t>
  </si>
  <si>
    <t>呉肇釗 著／高橋知奈津 監修／李暉 監訳</t>
  </si>
  <si>
    <t>明代の随一の造園家、計成が著した造園理論書のバイブル『園冶』。中国庭園史上の重要な古典文献として今なお圧倒的な地位を誇り、近年はその立地環境を重視した造園思想に注目が集まる『園冶』を、歴史的庭園の復元設計の経験が豊富な呉肇釗氏が、『園冶』の章立てに即して丁寧に解説。本邦初訳。</t>
  </si>
  <si>
    <t>2023年１月刊行</t>
  </si>
  <si>
    <t>A４判・416ページ</t>
  </si>
  <si>
    <t>園冶図解.eps</t>
  </si>
  <si>
    <t>518中国古典庭園　園冶図解</t>
  </si>
  <si>
    <t>天寿国繡帳の研究（新装版）</t>
  </si>
  <si>
    <t>大橋一章</t>
  </si>
  <si>
    <t>奈良中宮寺所蔵の国宝「天寿国繡帳」。現存する繡帳断片や鎌倉時代の文献から、初めて原形を解明し、推古朝末ごろの制作と推定するなど、飛鳥仏教美術の貴重な遺品の実態に迫った名著を新装復刊。巻末に補論を付す。</t>
  </si>
  <si>
    <t>A4・256ページ</t>
  </si>
  <si>
    <t>天寿国繍帳の研究新装版.eps</t>
  </si>
  <si>
    <t>519天寿国繡帳の研究(新装版)</t>
  </si>
  <si>
    <t>台紙27辞典.ai</t>
  </si>
  <si>
    <t>研究社 日本語複合動詞活用辞典</t>
  </si>
  <si>
    <t>姫野昌子　監修／柏崎雅世、田山のり子　編集代表</t>
  </si>
  <si>
    <t>二つの動詞が結合することで、新たな意味や用法を持つ日本語の「複合動詞」。その諸相やコロケーションを豊富な例文を用いて解き明かす。日本語学習者がつまずきやすい複合動詞3547語を取り上げた。便利な「後項動詞索引」付き。</t>
  </si>
  <si>
    <t>四六判・1456ページ</t>
  </si>
  <si>
    <t>日本語複合動詞活用辞典帯付4C.eps</t>
  </si>
  <si>
    <t>520研究社 日本語複合動詞活用辞典</t>
  </si>
  <si>
    <t>ジーニアス英和辞典 第６版 机上版［WEB辞書付］</t>
  </si>
  <si>
    <t>南出康世、中邑光男　編集主幹</t>
  </si>
  <si>
    <t>収録語句数は約10万6000。最大の特長である語法解説は、最新の研究成果を踏まえ、さらに充実。第６版では「英語史Ｑ＆Ａ」などコラムの増設や「つなぎ語(句)」ラベルの導入など、英語学習に役立つ新機軸も取り入れた。</t>
  </si>
  <si>
    <t>2023年４月刊行</t>
  </si>
  <si>
    <t>A5・2450ページ</t>
  </si>
  <si>
    <t>ジーニアス英和辞典 第６版 机上版［WEB辞書付］.eps</t>
  </si>
  <si>
    <t>521ジ-ニアス英和辞典 第6版 机上版[WEB辞書付]</t>
  </si>
  <si>
    <t>台紙28事典.ai</t>
  </si>
  <si>
    <t>茶道バイリンガル事典</t>
  </si>
  <si>
    <t>岡本浩一　編著／ヴィヴィアン・ロウ　補訳</t>
  </si>
  <si>
    <t>初の英和対訳の茶道事典。点前、茶道具、茶室、茶人、流派、茶道史をはじめ、煎茶道、香道、立華、禅宗概念、懐石料理など茶の湯文化全体にわたって約3300項目を英語と日本語で解説。茶室見取り図、茶人花押ほか豊富な図版900点余も収録。３種の索引を完備。</t>
  </si>
  <si>
    <t>B5・600ページ</t>
  </si>
  <si>
    <t>茶道バイリンガル事典.eps</t>
  </si>
  <si>
    <t>522茶道バイリンガル事典</t>
  </si>
  <si>
    <t>統計図表レファレンス事典 医療・介護・福祉2（2013-2022）</t>
  </si>
  <si>
    <t>調べたいテーマについての統計図表が、どの資料の、どこに、どんなタイトルで掲載されているかをキーワードから調べられる索引。2013〜2022年に国内で刊行された白書・年鑑444種から、医療・介護・福祉に関する表やグラフなどの形式の統計図表1万点を収録。</t>
  </si>
  <si>
    <t>統計図表レファレンス事典 医療・介護・福祉2（2013-2022）.eps</t>
  </si>
  <si>
    <t>日本情報通信史事典—トピックス1854-2022</t>
  </si>
  <si>
    <t>1854年から2022年まで日本の情報通信に関するトピック2,200件を年月日順に掲載した記録事典。電信・電話・郵便といった情報伝達方法の変化から、コンピュータ・ソフトウェアの進化、現在のインターネット社会、情報通信に関する法律・制度の話題など、幅広いテーマを収録。</t>
  </si>
  <si>
    <t>日本情報通信史事典トピックス1854-2022.eps</t>
  </si>
  <si>
    <t>64-2_原書房</t>
  </si>
  <si>
    <t>原書房</t>
  </si>
  <si>
    <t>新版オックスフォード世界児童文学百科</t>
  </si>
  <si>
    <t>ダニエル・ハーン　編著／白井澄子　西村醇子　水間千恵　監訳</t>
  </si>
  <si>
    <t>児童文学にかかわるすべての人々にとって必要不可欠な事典。1983年の初版から、総合的に改訂、更新。900を超える新しい項目で、最新の情報を網羅している。新しい作家や挿絵画家が紹介され、マンガ、非印刷物出版などの開発についての記事と、賞や受賞者に関する追加記事を加えた全面改訂版。</t>
  </si>
  <si>
    <t>2023年4月刊</t>
  </si>
  <si>
    <t>A5・1016ページ</t>
  </si>
  <si>
    <t>新版オックスフォード世界児童文学百科.eps</t>
  </si>
  <si>
    <t>525新版オックスフォ-ド世界児童文学百科</t>
  </si>
  <si>
    <t>68-2_勉誠社</t>
  </si>
  <si>
    <t>勉誠社</t>
  </si>
  <si>
    <t>江戸時代前期出版年表〔万治元年～貞享五年〕</t>
  </si>
  <si>
    <t>岡雅彦　編</t>
  </si>
  <si>
    <t>江戸時代前期、出版文化の華開いた万治元年（1658）から貞享五年（1688）の30年間に刊行されたあらゆる出版物の総合年表。掲載件数8700点超！文学、歴史、出版史、書誌学、図書館学の研究者、図書館必備の一冊。</t>
  </si>
  <si>
    <t>B5・1120ページ</t>
  </si>
  <si>
    <t>江戸時代前期出版年表.eps</t>
  </si>
  <si>
    <t>526江戸時代前期出版年表〔万治元年~貞享五年〕</t>
  </si>
  <si>
    <t>オックスフォード　出版の事典</t>
  </si>
  <si>
    <t>植村八潮/柴野京子/山崎隆広 監訳</t>
  </si>
  <si>
    <t>新たな環境の変化に合わせ、数百年にわたって知的基盤を担ってきた出版という営みがいかなる要素や条件に基づいて成立してきたのかを可視化する、出版学の総合ガイド。</t>
  </si>
  <si>
    <t>オックスフォード　出版の事典.eps</t>
  </si>
  <si>
    <t>527オックスフォ-ド　出版の事典</t>
  </si>
  <si>
    <t>近代建築利用博物館事典　普及版</t>
  </si>
  <si>
    <t>青木豊、中島金太郎　編</t>
  </si>
  <si>
    <t>全国の近代建築を利用した博物館、418館を網羅。所在地・旧施設名称・竣工年・指定・開館年・建築特徴・設計者・学芸員配置・休館日・入館料などの基本情報と建物の歴史と特徴、館の概要と展示を詳説するほか、現存する歴史的建造物を利用する博物館の意義、課題について論じる論考編も掲載。</t>
  </si>
  <si>
    <t>近代建築利用博物館事典.eps</t>
  </si>
  <si>
    <t>528近代建築利用博物館事典　普及版</t>
  </si>
  <si>
    <t>台紙29図鑑・児童書 他.ai</t>
  </si>
  <si>
    <t>岩波少年文庫　ミヒャエル・エンデ作品集（全7冊）美装セット</t>
  </si>
  <si>
    <t>ミヒャエル・エンデ</t>
  </si>
  <si>
    <t>『モモ』の原書刊行50年を記念し、岩波少年文庫のエンデの作品7点を、『モモ』のイラストをあしらった美装ケースに収めます。【セット内容】『モモ』／『はてしない物語』上・下／『魔法のカクテル』／『魔法の学校』／『ジム・ボタンの機関車大旅行』／『ジム・ボタンと13人の海賊』</t>
  </si>
  <si>
    <t>B6変</t>
  </si>
  <si>
    <t>【岩波書店】岩波少年文庫ミヒャエル・エンデ作品集(全7冊)美装セット.eps</t>
  </si>
  <si>
    <t>529岩波少年文庫　ミヒャエル・エンデ作品集(全7冊)美装セット</t>
  </si>
  <si>
    <t>01.ai</t>
  </si>
  <si>
    <t>図表でみる世界の保健医療ＯＥＣＤインディケータ（２０２１年版）</t>
  </si>
  <si>
    <t>ＯＥＣＤ　編著　村澤秀樹　訳</t>
  </si>
  <si>
    <t>医療を取り巻く状況を国際的に比較・評価するデータ集。２０２１年版では、新型コロナウイルス感染症による健康への影響、特に、ウイルスによって引き起こされた死や疾患、医療の利用しやすさと、その質への悪影響、増大する精神的負担に焦点を当てる。</t>
  </si>
  <si>
    <t>2022年10月刊行</t>
  </si>
  <si>
    <t>Ｂ5判・280ページ</t>
  </si>
  <si>
    <t>5470_世界の保健医療.eps</t>
  </si>
  <si>
    <t>530図表でみる世界の保健医療OECDインディケ-タ(2021年版)</t>
  </si>
  <si>
    <t>統計学の基礎から学ぶExcelデータ分析の全知識</t>
  </si>
  <si>
    <t>三好大悟　竪田洋資　監修</t>
  </si>
  <si>
    <t>本書は、これからデータ分析を行う人が知っておくべきことを全て学べる解説書です。これまでまったく統計学に触れたことのない人でも理解しやすく、また、Excelの操作も1つ1つ画面を見せながら解説しているため、分析が初めてでも迷わず実践できる内容となっています。</t>
  </si>
  <si>
    <t>2021年3月刊行</t>
  </si>
  <si>
    <t>統計学の基礎から学ぶExcelデータ分析の全知識.eps</t>
  </si>
  <si>
    <t>531統計学の基礎から学ぶExcelデ-タ分析の全知識</t>
  </si>
  <si>
    <t>入門 統計的回帰とモデル選択</t>
  </si>
  <si>
    <t>萩原克幸</t>
  </si>
  <si>
    <t>本書は、統計的回帰について、その方法の仕組みとモデル選択の問題を理解することをテーマとしている。そのために様々なタイプの統計的回帰の数理を説明するとともに、統計解析ソフトウェアRによる実装例および数値例を示す。</t>
  </si>
  <si>
    <t>2022年12月刊行</t>
  </si>
  <si>
    <t>入門 統計的回帰とモデル選択.eps</t>
  </si>
  <si>
    <t>532入門 統計的回帰とモデル選択</t>
  </si>
  <si>
    <t>統計的データクリーニングの理論と実践</t>
  </si>
  <si>
    <t>Mark van der Loo、Edwin de Jonge／地道正行　他訳</t>
  </si>
  <si>
    <t>近年のビックデータ時代の到来により、調査集計を行う公的統計部局は行政記録その他の幅広いデータを取り扱うようになるとともに、より広い分野においてもデータの入手が容易になったためにデータクリーニングの要請は広がり、公的統計分野での知見はより多くの分野で役立つ可能性を持っている。</t>
  </si>
  <si>
    <t>2022年2月刊行</t>
  </si>
  <si>
    <t>統計的データクリーニングの理論と実践.eps</t>
  </si>
  <si>
    <t>533統計的デ-タクリ-ニングの理論と実践</t>
  </si>
  <si>
    <t>デグルート＆シャービッシュ 確率と統計 原著第4版</t>
  </si>
  <si>
    <t>Morris H. DeGroot、Mark J. Schervish／椿広計　他監訳</t>
  </si>
  <si>
    <t>デグルート教授により執筆され1975年に刊行された“Probability and Statistics”は、アメリカの大学学部教育における確率・統計の標準的教科書である。デグルート教授が亡くなったあと、同僚のシャービッシュ教授が改訂を引き継ぎ、本書は第4版の邦訳である。</t>
  </si>
  <si>
    <t>2022年3月刊行</t>
  </si>
  <si>
    <t>B5・992ページ</t>
  </si>
  <si>
    <t>デグルート＆シャービッシュ 確率と統計.eps</t>
  </si>
  <si>
    <t>534デグル-ト&amp;シャ-ビッシュ 確率と統計 原著第4版</t>
  </si>
  <si>
    <t>ローゼンバウム 統計的因果推論入門</t>
  </si>
  <si>
    <t>Paul R. Rosenbaum／阿部貴行、岩崎学　訳</t>
  </si>
  <si>
    <t>本書は統計的因果推論の基礎から発展的な話題まで数式をほとんど用いずに、平易な文章で解説した入門書である。難解な数学あるいは統計学の説明は最小限にとどめ、因果推論における様々なトピックについて例題をまじえ平易に、しかし厳密さは犠牲にせずに工夫しながら説明している。</t>
  </si>
  <si>
    <t>2021年5月刊行</t>
  </si>
  <si>
    <t>ローゼンバウム 統計的因果推論入門.eps</t>
  </si>
  <si>
    <t>535ロ-ゼンバウム 統計的因果推論入門</t>
  </si>
  <si>
    <t>医薬データのための統計解析 原著第2版</t>
  </si>
  <si>
    <t>John M. Lachin／宮岡悦良　監訳</t>
  </si>
  <si>
    <t>本書は、医薬統計家や研究者にとって必須となる統計解析の基本的な概念から最近の手法まで幅広く網羅しており、非常にわかりやすく書かれている。さらに、理論的な背景も付録としてできる範囲で詳しく述べられていて、役に立つものとなっている。</t>
  </si>
  <si>
    <t>2020年3月刊行</t>
  </si>
  <si>
    <t>菊・698ページ</t>
  </si>
  <si>
    <t>医薬データのための統計解析.eps</t>
  </si>
  <si>
    <t>536医薬デ-タのための統計解析 原著第2版</t>
  </si>
  <si>
    <t>現代数理統計学の基礎</t>
  </si>
  <si>
    <t>久保川達也</t>
  </si>
  <si>
    <t>数理統計学は、（ランダムネスを伴った確率現象として現れる）データの背後に確率モデルを想定して推測を行うための土台となる、数学的基礎を提供する。本書は、数理統計学に関する基礎的な内容はもとより、近年広く利用されている現代的な内容までを盛り込んだテキストである。</t>
  </si>
  <si>
    <t>2017年4月刊行</t>
  </si>
  <si>
    <t>現代数理統計学の基礎.eps</t>
  </si>
  <si>
    <t>537現代数理統計学の基礎</t>
  </si>
  <si>
    <t>大規模計算時代の統計推論</t>
  </si>
  <si>
    <t>Bradley Efron、Trevor Hastie　著／藤澤洋徳、井手剛　監訳</t>
  </si>
  <si>
    <t>本書は、統計学が過去60年間にどのように進化してきたか検証し、広範囲に俯瞰する。歴史の順に3部に分け、各章で、この分野の発展に影響があった一連のトピックスを取り上げながら、それぞれの手法的発展や推論の正当性について説明する。</t>
  </si>
  <si>
    <t>2020年7月刊行</t>
  </si>
  <si>
    <t>A5・598ページ</t>
  </si>
  <si>
    <t>大規模計算時代の統計推論.eps</t>
  </si>
  <si>
    <t>538大規模計算時代の統計推論</t>
  </si>
  <si>
    <t>統計的学習の基礎</t>
  </si>
  <si>
    <t>Trevor Hastie、Robert Tibshirani、Jerome Friedman／杉山将、井手剛　他監訳</t>
  </si>
  <si>
    <t>本書は、世界的に著名な教科書である“The Elements of Statistical Learning” の全訳である。計算機科学などの情報技術を専門とする大学生・大学院生、および、機械学習技術を基礎科学や産業に応用しようとしている研究者・技術者にとって最適な教科書である。</t>
  </si>
  <si>
    <t>2014年6月刊行</t>
  </si>
  <si>
    <t>A5・888ページ</t>
  </si>
  <si>
    <t>統計的学習の基礎.eps</t>
  </si>
  <si>
    <t>539統計的学習の基礎</t>
  </si>
  <si>
    <t>個体群生態学と行列モデル</t>
  </si>
  <si>
    <t>島谷健一郎、高田壮則</t>
  </si>
  <si>
    <t>動植物の個体数推移を行列と統計推論を使って予測する「個体群行列モデル」を分かりやすく解説【目次】シミュレーションで数式を用いる恩恵を知る／生物集団の野外調査データと生活史の図式化／個体群行列と3 つの基本統計量／行列要素の推定法1：統計モデルと最尤法／環境条件の効果を見る／他</t>
  </si>
  <si>
    <t>2022年7月刊行</t>
  </si>
  <si>
    <t>個体群生態学と行列モデル.eps</t>
  </si>
  <si>
    <t>540個体群生態学と行列モデル</t>
  </si>
  <si>
    <t>P値</t>
  </si>
  <si>
    <t>柳川 堯著</t>
  </si>
  <si>
    <t>P値の誤用を防ぐためには何が必要か？データの見方・扱い方の基本からP値を解説したわが国最初のテキスト（近代科学社調べ）【目次】基本的事項／P値とは？／P値の誤用／P値の算出／統計的推論と統計的判定：真の検定を求めて／サンプルサイズの決定／P値と検出力／P値の統合：メタアナリシス／検定の多重性調整P値</t>
  </si>
  <si>
    <t>2018年11月刊行</t>
  </si>
  <si>
    <t>A5･132ページ</t>
  </si>
  <si>
    <t>P値・統計 スポットライト・シリーズ第3巻.eps</t>
  </si>
  <si>
    <t>541P値</t>
  </si>
  <si>
    <t>相関係数</t>
  </si>
  <si>
    <t>清水邦夫　著</t>
  </si>
  <si>
    <t>Pearsonの相関係数から派生、発展した概念や、式の導出過程と手法が持つ諸性質を解説【目次】データの相関係数と確率変数の相関係数／順位相関係数／2変量正規分布の相関係数の推測／種々の相関係数／欠損データからの相関係数推定／シリンダー上の変数の相関係数／トーラス上の変数の相関係数</t>
  </si>
  <si>
    <t>2020年6月刊行</t>
  </si>
  <si>
    <t>A5・168ページ</t>
  </si>
  <si>
    <t>相関係数.eps</t>
  </si>
  <si>
    <t>542相関係数</t>
  </si>
  <si>
    <t>フィールドデータによる統計モデリングとAIC</t>
  </si>
  <si>
    <t>島谷健一郎　著</t>
  </si>
  <si>
    <t>フィールドワーカーと、フィールドデータに馴染みの薄い読者を対象に赤池情報量規準AICとそれを用いたモデル評価の入門書。【目次】統計モデルによる定量化とAICによるモデルの評価／モデリングによる定性的分類と定量的評価／AICの導出／実験計画法と分散分析／データを無駄にしないモデリング／空間データの点過程モデル　他</t>
  </si>
  <si>
    <t>2012年8月刊行</t>
  </si>
  <si>
    <t>B5変型・232ページ</t>
  </si>
  <si>
    <t>フィールドデータによる統計モデリングﾞとAIC・ISMシリーズ：進化する統計数理 2.eps</t>
  </si>
  <si>
    <t>543フィ-ルドデ-タによる統計モデリングとAIC</t>
  </si>
  <si>
    <t>極値統計学</t>
  </si>
  <si>
    <t>髙橋倫也・志村隆彰　著</t>
  </si>
  <si>
    <t>極値統計学とは、極端な自然現象や、ファイナンスなどに応用される。本書は、学生・実務家に向けた具体的なテキスト。【目次】極値統計学へのいざない／極値理論／極値モデルと推測／非定常極値モデルと推測／極値データ解析／トピックス：正則変動関数，極値指数の推定，ベイズ法／A 付録／B 参考書，論文集と雑誌／C 問への解答・ヒント</t>
  </si>
  <si>
    <t>2016年9月刊行</t>
  </si>
  <si>
    <t>B5変型・280ページ</t>
  </si>
  <si>
    <t>極値統計学・ISMシリーズ：進化する統計数理 5.eps</t>
  </si>
  <si>
    <t>544極値統計学</t>
  </si>
  <si>
    <t>ロバスト統計</t>
  </si>
  <si>
    <t>藤澤洋徳 　著</t>
  </si>
  <si>
    <t>これまでは無視されることが多かった外れ値に対する統計手法を解説する。【目次】ロバスト統計とは／簡単なロバスト推定／M推定に基づいたロバスト推定／線形回帰モデル／多変量解析／ランク検定／パラメータ推定アルゴリズム／ロバストネスの尺度／暫定的性質／ダイバージェンスに基づいたロバスト推定／ロバストかつスパースなモデリング</t>
  </si>
  <si>
    <t>2017年7月刊行</t>
  </si>
  <si>
    <t>B5変型･176ページ</t>
  </si>
  <si>
    <t>ロバスト統計.eps</t>
  </si>
  <si>
    <t>545ロバスト統計</t>
  </si>
  <si>
    <t>統計モデリング</t>
  </si>
  <si>
    <t>石黒真木夫・三分一史和・種村正美・清水悟　著</t>
  </si>
  <si>
    <t>「統計モデリング」の過程について理解し、扱えることを目的とする。基礎論としてデータの関係を統計モデルの形で記述する方法を解説し、その後、時系列解析、空間統計学、医療統計の具体例を詳述。【目次】統計モデリング／時系列モデリング／空間配置の統計とその周辺／医学データの解析</t>
  </si>
  <si>
    <t>統計モデリング.eps</t>
  </si>
  <si>
    <t>546統計モデリング</t>
  </si>
  <si>
    <t>RとStanではじめる　心理学のための時系列分析入門</t>
  </si>
  <si>
    <t>小森政嗣</t>
  </si>
  <si>
    <t>リアルタイムで変化する状況・思考・感情を捉える！　経済向けの入門書にはない、心理学のための具体例を紹介。RとStanは初歩からサポートし、コードも豊富だからすぐ試せる！　次世代の心理学研究者、必携の一冊！</t>
  </si>
  <si>
    <t>2022年06月刊行</t>
  </si>
  <si>
    <t>RとStanではじめる心理学のための時系列分析入門.eps</t>
  </si>
  <si>
    <t>547RとStanではじめる　心理学のための時系列分析入門</t>
  </si>
  <si>
    <t>ゼロからできるMCMC</t>
  </si>
  <si>
    <t>花田政範、松浦壮</t>
  </si>
  <si>
    <t>MCMCの基礎から実践までをていねいに解説。ベイズ統計や物理学を例にコードを書いてすぐに自分でできるようになる!</t>
  </si>
  <si>
    <t>ゼロからできるＭＣＭＣ.eps</t>
  </si>
  <si>
    <t>548ゼロからできるMCMC</t>
  </si>
  <si>
    <t>Pythonで学ぶあたらしい統計学の教科書 第2版</t>
  </si>
  <si>
    <t xml:space="preserve">馬場真哉 </t>
  </si>
  <si>
    <t>Pythonで統計学の基礎を学ぶのに最適な構成になりました。具体的には記述統計と推測統計を分けてよりわかりやすい内容になっています。Pythonは3.10に対応。また各種ライブラリやAnacondaも最新のものに対応しているので、安心して学習できます。</t>
  </si>
  <si>
    <t>Pythonで学ぶあたらしい統計学の教科書 第2版.eps</t>
  </si>
  <si>
    <t>549Pythonで学ぶあたらしい統計学の教科書 第2版</t>
  </si>
  <si>
    <t>統計応用の百科事典</t>
  </si>
  <si>
    <t>松原望、美添泰人　編集委員長</t>
  </si>
  <si>
    <t>人文科学・社会科学・自然科学の様々な分野の調査・研究で統計学がどのように応用され、実際に使われているのか？また、それぞれの学問分野の発展にどれだけ、また、どのように貢献しているのか？を具体事例（各分野の実際の統計データ）をとおして詳述する中項目事典。</t>
  </si>
  <si>
    <t>2011年10月刊行</t>
  </si>
  <si>
    <t>A5・720ページ</t>
  </si>
  <si>
    <t>統計応用の百科事典.eps</t>
  </si>
  <si>
    <t>550統計応用の百科事典</t>
  </si>
  <si>
    <t>時系列データ解析</t>
  </si>
  <si>
    <t>白石博</t>
  </si>
  <si>
    <t>時系列データ解析のための基本的な考え方から始め，様々なモデルを俯瞰的に解説．ARモデル，MAモデル，ARMAモデルといった代表的なモデルだけでなく，多変量モデル，非線形モデル，状態空間モデルまで広く学ぶことができる．離散値時系列モデルも初歩から解説，Rによる具体的な計算例も紹介．</t>
  </si>
  <si>
    <t>菊・248ページ</t>
  </si>
  <si>
    <t>時系列データ解析.eps</t>
  </si>
  <si>
    <t>551時系列デ-タ解析</t>
  </si>
  <si>
    <t>02.ai</t>
  </si>
  <si>
    <t>理論計算機科学事典</t>
  </si>
  <si>
    <t>徳山豪、小林直樹　総編集</t>
  </si>
  <si>
    <t>理論計算機科学の全体像を解説する日本初の事典。大学教育レベルの教科書あるいは参考書としても活用できるよう，重要な基盤項目には例を用いたコンパクトな説明を付し，理論計算機科学の学術的最前線の状況にまで触れる。「アルゴリズムと計算複雑度」と「形式モデルと意味論」の二部構成。</t>
  </si>
  <si>
    <t>2022年1月刊行</t>
  </si>
  <si>
    <t>A5・816ページ</t>
  </si>
  <si>
    <t>理論計算機化学事典.eps</t>
  </si>
  <si>
    <t>552理論計算機科学事典</t>
  </si>
  <si>
    <t>日本数学史</t>
  </si>
  <si>
    <t xml:space="preserve">佐々木　力 </t>
  </si>
  <si>
    <t>伝統中国数学を発展させた和算。そして明治維新期の近代西欧数学へのドラスティックな転換。世界の学問史のなかで特異なおもしろさを宿す日本数学の軌跡をたどる。著者の研究の集大成である遺稿がついに刊行。</t>
  </si>
  <si>
    <t>菊判・810ページ</t>
  </si>
  <si>
    <t>『日本数学史』.eps</t>
  </si>
  <si>
    <t>553日本数学史</t>
  </si>
  <si>
    <t>岩波　数学入門辞典</t>
  </si>
  <si>
    <t>青本和彦,上野健爾,加藤和也,神保道夫,砂田利一 他編</t>
  </si>
  <si>
    <t>高校から大学にかけて学ぶ用語を中心に五十音順に並べた入門辞典。できる限り直観的な説明から始め、段階的に厳密な理解ができるように配慮した。数学史や人物史も充実。</t>
  </si>
  <si>
    <t>2005年9月刊行</t>
  </si>
  <si>
    <t>菊判・738ページ</t>
  </si>
  <si>
    <t>岩波数学入門辞典.eps</t>
  </si>
  <si>
    <t>554岩波　数学入門辞典</t>
  </si>
  <si>
    <t>紀伊國屋数学叢書　オンデマンド版　全３３巻　（分売可）</t>
  </si>
  <si>
    <t>「現代数学の発展にとって重要かつ重点が置かれてこなかった」テーマを選ぶという方針の下、1970～90年代に執筆された叢書。当時の最先端の成果と解説を収録する各巻は独創性が高く、半世紀近く経った現在でも有用な書籍として活用され続けている。オンデマンド版での提供、各巻分売可。</t>
  </si>
  <si>
    <t>1974～1994年</t>
  </si>
  <si>
    <t>A5・各166～478ページ</t>
  </si>
  <si>
    <t>紀伊國屋数学叢書オンデマンド版.eps</t>
  </si>
  <si>
    <t>555紀伊國屋数学叢書　オンデマンド版　全33巻　(分売可)</t>
  </si>
  <si>
    <t>リー群のユニタリ表現論</t>
  </si>
  <si>
    <t xml:space="preserve">平井武 </t>
  </si>
  <si>
    <t>本書の特筆すべき点として、複素回転群SO(n,C)のコンパクト実形であるn次回転群SO(n)の表現論から、別の実形n次Lorentz群SO0(n−1,1)の表現論へと、Gelfand-Tsetlin公式とその無限次元の拡張を通して”空中移行”できることを示したことである。</t>
  </si>
  <si>
    <t>A5・502ページ</t>
  </si>
  <si>
    <t>リー群のユニタリ表現論.eps</t>
  </si>
  <si>
    <t>556リ-群のユニタリ表現論</t>
  </si>
  <si>
    <t>カッツ数学の歴史</t>
  </si>
  <si>
    <t>ヴィクター J.カッツ／上野 健爾、三浦 伸夫　監訳</t>
  </si>
  <si>
    <t>北米の標準的な教科書と位置付けられ、ヨーロッパ諸国でも高い評価を受けている名著の翻訳本。古代、中世、ルネサンス期、近代、現代と全時代を通して書かれており、地域も西洋は当然として、古代エジプト、ギリシア、中国、インド、イスラームと幅広く扱われており、現時点での数学通史の決定版。</t>
  </si>
  <si>
    <t>2005年7月刊行</t>
  </si>
  <si>
    <t>B5・1024ページ</t>
  </si>
  <si>
    <t>カッツ数学の歴史.eps</t>
  </si>
  <si>
    <t>557カッツ数学の歴史</t>
  </si>
  <si>
    <t>コンピュータの数学 第2版</t>
  </si>
  <si>
    <t>Ronald L.Graham、Donald E.Knuth、Oren Patashnik／有澤誠　他訳</t>
  </si>
  <si>
    <t>クヌース先生による、連続系(continuous)と離散系(discrete)の数学を融合した、アルゴリズム解析のための計算技法のユニークなテキスト“Concrete Mathematics、 Second Edition”の翻訳。</t>
  </si>
  <si>
    <t>2020年9月刊行</t>
  </si>
  <si>
    <t>B5・660ページ</t>
  </si>
  <si>
    <t>コンピュータの数学.eps</t>
  </si>
  <si>
    <t>558コンピュ-タの数学 第2版</t>
  </si>
  <si>
    <t>みんなの圏論</t>
  </si>
  <si>
    <t>David I. Spivak／川辺治之　訳</t>
  </si>
  <si>
    <t>本書は、読みやすく素直なスタイルで書かれていて、数学の前提知識をあまり必要としないので、厳密であるものの数学者でなくても取り組みやすい。また、定理と証明に重点を置くのではなく、例題と演習によって圏論を説明している。本書には300題以上の解答つき演習が含まれている。</t>
  </si>
  <si>
    <t>2021年10月刊行</t>
  </si>
  <si>
    <t>B5・382ページ</t>
  </si>
  <si>
    <t>みんなの圏論.eps</t>
  </si>
  <si>
    <t>559みんなの圏論</t>
  </si>
  <si>
    <t>ルベーグ流 測度論と積分論</t>
  </si>
  <si>
    <t>長澤壯之</t>
  </si>
  <si>
    <t>初学者であっても一般の測度論・積分論が理解の助けになるようにほとんどすべての問と演習問題に詳細な解答を付けている。ルベーグ積分を初めて学ぶためだけでなく、既にルベーグ積分を修得している者の学び直しの機会を与える書籍となっている。</t>
  </si>
  <si>
    <t>A5・476ページ</t>
  </si>
  <si>
    <t>ルベーグ流 測度論と積分論.eps</t>
  </si>
  <si>
    <t>560ルベ-グ流 測度論と積分論</t>
  </si>
  <si>
    <t>組合せ論の発見</t>
  </si>
  <si>
    <t>Robin Wilson、John J. Watkins　編／高瀬正仁　監訳</t>
  </si>
  <si>
    <t>組合せ論は、離散数学の一分野であり、その初歩は高校段階で習うような易しい概念から出発しているにもかかわらず、その広がりは多様で、歴史的経緯にもその面白さが随所に感じられる。本書は、古代から現代への、組合せ論の発展の歴史的背景を詳細に解説した、世界で初めての書である。</t>
  </si>
  <si>
    <t>2021年6月刊行</t>
  </si>
  <si>
    <t>菊・446ページ</t>
  </si>
  <si>
    <t>組合せ論の発見.eps</t>
  </si>
  <si>
    <t>561組合せ論の発見</t>
  </si>
  <si>
    <t>理論物理に潜む部分多様体幾何</t>
  </si>
  <si>
    <t>小池直之</t>
  </si>
  <si>
    <t>本書は、理論物理学における一般相対性理論・ゲージ理論・超弦理論と密接に関わる、部分多様体幾何学や各種の部分多様体のモデルを与えるリー群作用の軌道幾何学を扱う、貴重な解説書である。</t>
  </si>
  <si>
    <t>A5・438ページ</t>
  </si>
  <si>
    <t>理論物理に潜む部分多様体幾何.eps</t>
  </si>
  <si>
    <t>562理論物理に潜む部分多様体幾何</t>
  </si>
  <si>
    <t>格子暗号解読のための数学的基礎</t>
  </si>
  <si>
    <t>九州大学マス・フォア・インダストリ研究所　編／青野良範、安田雅哉</t>
  </si>
  <si>
    <t>次世代暗号理論の最有力！【目次】 この本について／格子の数学的基礎／LLL 基底簡約とその改良／さらなる格子基底簡約アルゴリズム／ランダムサンプリングアルゴリズムとその解析／近似版CVP解法とLWE問題への適用</t>
  </si>
  <si>
    <t>2019年9月刊行</t>
  </si>
  <si>
    <t>B5変型・216ページ</t>
  </si>
  <si>
    <t>格子暗号解読のための数学的基礎.eps</t>
  </si>
  <si>
    <t>563格子暗号解読のための数学的基礎</t>
  </si>
  <si>
    <t>連分数</t>
  </si>
  <si>
    <t>木田雅成</t>
  </si>
  <si>
    <t>初等整数論への入門、連分数。問も豊富な一冊！【目次】数の集合および基本的な概念／Euclidの互除法／有限連分数／無限連分数展開／無理数に作用する群／循環連分数／Fermat-Pellの方程式／2次体の整数と単数／類数／与えられた循環節をもつ2次無理数／他</t>
  </si>
  <si>
    <t>A5・220ページ</t>
  </si>
  <si>
    <t>連分数.eps</t>
  </si>
  <si>
    <t>564連分数</t>
  </si>
  <si>
    <t>群のコホモロジー</t>
  </si>
  <si>
    <t>佐藤隆夫</t>
  </si>
  <si>
    <t>群の表示を利用して解説された、群のコホモロジー論の入門書！【目次】群上の加群／群の（コ）ホモロジー／1次元（コ）ホモロジー／群準同型写像と（コ）ホモロジー／2次元コホモロジーの計算／G準同型写像と（コ）ホモロジー／カップ積／普遍係数定理</t>
  </si>
  <si>
    <t>2022年4月刊行</t>
  </si>
  <si>
    <t>群のコホモロジー.eps</t>
  </si>
  <si>
    <t>565群のコホモロジ-</t>
  </si>
  <si>
    <t>代数トポロジーの基礎—基本群とホモロジー群</t>
  </si>
  <si>
    <t>和久井道久</t>
  </si>
  <si>
    <t>内容を初等的な事柄に絞ることで、初学者が、学ぶべきトポロジーのエッセンスを短期間に修得できることを目指している。イメージが湧くような図も多く掲載され理解を助ける。証明や定義もきちんと述べられた「しっかり」学べる教科書である【目次】位相空間論／基本群／ホモロジー群</t>
  </si>
  <si>
    <t>B5・296ページ</t>
  </si>
  <si>
    <t>代数トポロジーの基礎.eps</t>
  </si>
  <si>
    <t>566代数トポロジ-の基礎-基本群とホモロジ-群</t>
  </si>
  <si>
    <t>新訂版　数学用語 英和辞典—和英索引付き</t>
  </si>
  <si>
    <t>蟹江幸博　編</t>
  </si>
  <si>
    <t>統計学やデータサイエンス系の用語を大幅に追加し、数学・数学史・数学教育・応用数学・情報離散数学・統計学・経済数学などの分野の用語を網羅。また、数学者を中心に1,100名以上掲載。さらに、新たに和-英索引を付けた。【目次】英和辞典／数字・記号・文字／和英索引（五十音順）</t>
  </si>
  <si>
    <t>2020年11月刊行</t>
  </si>
  <si>
    <t>A5変型・520ページ</t>
  </si>
  <si>
    <t>新訂版　数学用語 英和辞典.eps</t>
  </si>
  <si>
    <t>567新訂版　数学用語 英和辞典-和英索引付き</t>
  </si>
  <si>
    <t xml:space="preserve">離散幾何学フロンティア </t>
  </si>
  <si>
    <t>秋山仁　著</t>
  </si>
  <si>
    <t>数学者・秋山仁が離散幾何学の分野で発見した多数の定理を収録! 秋山仁の集大成となる書籍!! 【目次】タイル張りとコンウェイ・タイル／タイル・メーカー／図形の分解と変身／適正重ね合わせ法とコンウェイ・タイル／多面体の分解と変身／練習問題の解答</t>
  </si>
  <si>
    <t>2020年1月刊行</t>
  </si>
  <si>
    <t>菊・260ページ</t>
  </si>
  <si>
    <t>離散幾何学フロンティア.eps</t>
  </si>
  <si>
    <t xml:space="preserve">568離散幾何学フロンティア </t>
  </si>
  <si>
    <t>応用のための積分幾何学</t>
  </si>
  <si>
    <t>腰塚武志 著</t>
  </si>
  <si>
    <t>都市を数理的に解析する! 積分幾何学の基礎となる数学的概念と都市解析の応用事例を詳述する専門書【目次】第1部 理論編：積分幾何学の基礎概念／直線の集合の測度／Croftonの公式／Croftonの定理／図形の集合の測度／Blaschkeによる積分幾何学の主公式／格子図形／第2部 応用編：道路網と交差点／橋の相対的密度／市街地の分析／都市領域の距離分布／他</t>
  </si>
  <si>
    <t>2019年8月刊行</t>
  </si>
  <si>
    <t>A5・228ページ</t>
  </si>
  <si>
    <t>応用のための積分幾何学.eps</t>
  </si>
  <si>
    <t>569応用のための積分幾何学</t>
  </si>
  <si>
    <t>ストラング：線形代数イントロダクション</t>
  </si>
  <si>
    <t>ギルバート ストラング　著　松崎公紀・新妻 弘　訳</t>
  </si>
  <si>
    <t>MITの教科書として、世界中で最も著名な線形代数入門書。初歩の一歩から高みまで学ぶ事ができる。【目次】ベクトル入門／線形方程式の求解／ベクトル空間と部分空間／直交性／行列式／固有値と固有ベクトル／線形変換／応用／数値線形代数／複素ベクトルと複素行列／演習問題の解答／復習のための概念的質問／用語解説: 線形代数の辞書</t>
  </si>
  <si>
    <t>2015年12月刊行</t>
  </si>
  <si>
    <t>ストラング：線形代数イントロダクション.eps</t>
  </si>
  <si>
    <t>570ストラング:線形代数イントロダクション</t>
  </si>
  <si>
    <t>ストラング：線形代数とデータサイエンス</t>
  </si>
  <si>
    <t>ギルバート・ストラング　著　松崎公紀　訳</t>
  </si>
  <si>
    <t>深層学習を理解するための数学、特に最重要の線形代数を基礎から解説した、データサイエンティストへの道を開くための数学教科書。【目次】線形代数の要点／大規模行列の計算／低ランク行列と圧縮センシング／特別な行列／確率と統計／最適化／データからの学習</t>
  </si>
  <si>
    <t>B5・496ページ</t>
  </si>
  <si>
    <t>ストラング：線形代数とデータサイエンス.eps</t>
  </si>
  <si>
    <t>571ストラング:線形代数とデ-タサイエンス</t>
  </si>
  <si>
    <t>ストラング：微分方程式と線形代数</t>
  </si>
  <si>
    <t>ギルバート ストラング　著　渡辺辰矢　訳</t>
  </si>
  <si>
    <t>&lt;pstyle:&gt;&lt;ct:Medium&gt;&lt;cs:6.002362&gt;&lt;capk:Metrics&gt;&lt;cl:7.228346&gt;&lt;cf:A-OTF 中ゴシックBBB Pro&gt;&lt;cotfupm:1&gt;ストラング先生の最新刊！微分方程式と線形代数を縦横無尽に学べる。【目次】1階常微分方程式／2階常微分方程式／図的および数値的方法／連立一次方程式と逆行列／ベクトル空間と部分空間／固有値と固有ベクトル／応用数学とA&lt;ct:&gt;&lt;cs:&gt;&lt;capk:&gt;&lt;cl:&gt;&lt;cf:&gt;&lt;cotfupm:&gt;&lt;ct:Medium&gt;&lt;cs:4.251968&gt;&lt;capk:Metrics&gt;&lt;cbs:0.708661&gt;&lt;cl:7.228346&gt;&lt;cf:A-OTF 中ゴシックBBB Pro&gt;&lt;cotfupm:1&gt;T&lt;ct:&gt;&lt;cs:&gt;&lt;capk:&gt;&lt;cbs:&gt;&lt;cl:&gt;&lt;cf:&gt;&lt;cotfupm:&gt;&lt;ct:Medium&gt;&lt;cs:6.002362&gt;&lt;capk:Metrics&gt;&lt;cl:7.228346&gt;&lt;cf:A-OTF 中ゴシックBBB Pro&gt;&lt;cotfupm:1&gt;A／フーリエ変換とラプラス変換／付録：行列の分解／行列式の性質／線形代数早わかり&lt;ct:&gt;&lt;cs:&gt;&lt;capk:&gt;&lt;cl:&gt;&lt;cf:&gt;&lt;cotfupm:&gt;</t>
  </si>
  <si>
    <t>2017年11月刊行</t>
  </si>
  <si>
    <t>B5・536ページ</t>
  </si>
  <si>
    <t>ストラング微分方程式と線形代数.eps</t>
  </si>
  <si>
    <t>572ストラング:微分方程式と線形代数</t>
  </si>
  <si>
    <t>幾何的な折りアルゴリズム</t>
  </si>
  <si>
    <t>エリック・Ｄ・ドメイン　ジョセフ・オルーク　著　上原隆平訳</t>
  </si>
  <si>
    <t>「折り」と「展開」に関する幾何学的考察を、数学的視点とともにアルゴリズムやコンピュータサイエンスの側面からも詳説。【目次】第Ⅰ部リンケージ：問題の分類と例／上界と下界／チェーンの再配置／他／第Ⅱ部折り紙：一般の展開図／地図折り問題／剛性をもつ折り紙と曲線折り／他／第Ⅲ部多面体：多面体の辺展開／最短経路と測地線／他</t>
  </si>
  <si>
    <t>2009年11月刊行</t>
  </si>
  <si>
    <t>幾何的な折りアルゴリズム.eps</t>
  </si>
  <si>
    <t>573幾何的な折りアルゴリズム</t>
  </si>
  <si>
    <t>スタンフォード　ベクトル・行列からはじめる最適化数学</t>
  </si>
  <si>
    <t>Stephen Boyd、Lieven Vandenberghe、玉木徹・訳</t>
  </si>
  <si>
    <t>データサイエンス・機械学習を学ぶ「はじめの一歩」として、スタンフォード大学にて使用されている教科書"Introduction to Applied Linear Algebra: Vectors, Matrices, and Least Squares"がついに翻訳!!</t>
  </si>
  <si>
    <t>2021年2月刊行</t>
  </si>
  <si>
    <t>B5変・536ページ</t>
  </si>
  <si>
    <t>スタンフォード　ベクトル・行列からはじめる最適化数学.eps</t>
  </si>
  <si>
    <t>574スタンフォ-ド　ベクトル・行列からはじめる最適化数学</t>
  </si>
  <si>
    <t>スチュワート微分積分学Ⅰ．微積分の基礎</t>
  </si>
  <si>
    <t>J.Stewart 著／伊藤雄二、秋山　仁 訳</t>
  </si>
  <si>
    <t>英語圏の大学で最も読まれている微分積分学の世界的バイブル“Calculus”の日本語版。概念の説明にとどまらず、微分積分の身近な応用例が随所で紹介され、学生が微分積分を学ぶ意義を感じながら学習に取組めるように工夫されている。豊富なカラーの図やグラフは、高度な概念のニュアンスや定義のイメージをつかむ助けになる。</t>
  </si>
  <si>
    <t>2017年9月刊行</t>
  </si>
  <si>
    <t>スチュワート微分積分学1微積分の基礎.eps</t>
  </si>
  <si>
    <t>575スチュワ-ト微分積分学Ⅰ.微積分の基礎</t>
  </si>
  <si>
    <t>スチュワート微分積分学Ⅱ．微積分の応用</t>
  </si>
  <si>
    <t>J.Stewart 著／伊藤雄二、秋山　仁  訳</t>
  </si>
  <si>
    <t>2018年9月刊行</t>
  </si>
  <si>
    <t>スチュワート微分積分学2微積分の応用.eps</t>
  </si>
  <si>
    <t>576スチュワ-ト微分積分学Ⅱ.微積分の応用</t>
  </si>
  <si>
    <t>スチュワート微分積分学Ⅲ.多変量関数の微積分</t>
  </si>
  <si>
    <t>J.Stewart 著／伊藤雄二、秋山仁　訳</t>
  </si>
  <si>
    <t>英語圏の大学で最も読まれている微分積分の世界的バイブル“Caluculs”の日本語版。概念の説明にとどまらず、微積分の身近な応用例が紹介され、学生が微積分を学ぶ意義を感じながら学習できように工夫されている。豊富なカラーの図やグラフは、高度な概念やニュアンスを理解する手助けになる。</t>
  </si>
  <si>
    <t>2019年10月刊行</t>
  </si>
  <si>
    <t>スチュワート微分積分Ⅲ.eps</t>
  </si>
  <si>
    <t>577スチュワ-ト微分積分学Ⅲ.多変量関数の微積分</t>
  </si>
  <si>
    <t>数学はなしシリーズ　改訂版・3版　全25冊（分売可）</t>
  </si>
  <si>
    <t>大村平</t>
  </si>
  <si>
    <t>「はなしシリーズ」は難しい数式やことばを使わず「わかりやすく」、「読みやすい」をコンセプトに書かれた数学の“はなし”の元祖です。学生の教養書として広く読まれているロング＆ベストセラー商品です。社会環境の変化などによりシリーズ25点を改訂版、第3版に改編いたしました。</t>
  </si>
  <si>
    <t>2009年11月刊行～</t>
  </si>
  <si>
    <t>B6・208～308ページ</t>
  </si>
  <si>
    <t>数学はなしシリーズ.eps</t>
  </si>
  <si>
    <t>578数学はなしシリ-ズ　改訂版・3版　全25冊(分売可)</t>
  </si>
  <si>
    <t>組合せ最適化　原書6版</t>
  </si>
  <si>
    <t>浅野孝夫、浅野泰仁、平田富夫　訳</t>
  </si>
  <si>
    <t>本書は、組合せ最適化の最も重要な概念、理論的成果、アルゴリズムを解説し、教科書としても参考書としても有用な1冊。各章末には多数の演習問題を掲載し、その章で取り上げた話題に対するさらなる成果と応用についても解説する。</t>
  </si>
  <si>
    <t>2022年11月刊行</t>
  </si>
  <si>
    <t>B5・794ページ</t>
  </si>
  <si>
    <t>組合せ最適化　原書６版.eps</t>
  </si>
  <si>
    <t>579組合せ最適化　原書6版</t>
  </si>
  <si>
    <t>グラフ理論</t>
  </si>
  <si>
    <t>山下登茂紀、千葉周也　訳</t>
  </si>
  <si>
    <t>本書では、グラフ理論に関するほぼすべての内容を体系的に学ぶことができる。加えて、一般的によく用いられる証明手法について詳述されている。節末には、内容の理解とその手法の習得のために、幅広い難易度の問題が豊富に掲載されている。</t>
  </si>
  <si>
    <t>A5・656ページ</t>
  </si>
  <si>
    <t>グラフ理論.eps</t>
  </si>
  <si>
    <t>580グラフ理論</t>
  </si>
  <si>
    <t>図解する整数論</t>
  </si>
  <si>
    <t>安福悠　訳</t>
  </si>
  <si>
    <t>約500にのぼる図を用いて整数論の体系を解説するという斬新な教科書。「数字では頭に入らなくても図なら直観的に理解できる」という初学者にも配慮し、見開き2ページで1つの理論の紹介から証明までが完結する。こだわりぬいたイラストデザインにはもちろん幾何学の美もつまっている。</t>
  </si>
  <si>
    <t>図解する整数論.eps</t>
  </si>
  <si>
    <t>581図解する整数論</t>
  </si>
  <si>
    <t>数学史事典</t>
  </si>
  <si>
    <t>日本数学史学会　編</t>
  </si>
  <si>
    <t>本書は日本数学史学会の編集の元、15の章に分けて様々な数学の生成と発達を紹介する。見開きページ内でわかりやすく完結する、興味のあるテーマから読める、全世界の数学と数学史を一望のもとに収める事典。</t>
  </si>
  <si>
    <t>2020年10月刊行</t>
  </si>
  <si>
    <t>A5・746ページ</t>
  </si>
  <si>
    <t>9784621305225.eps</t>
  </si>
  <si>
    <t>582数学史事典</t>
  </si>
  <si>
    <t>第2版 現代数理科学事典</t>
  </si>
  <si>
    <t>広中平祐　編集委員会代表</t>
  </si>
  <si>
    <t>数理科学とその可能性を誰もが実感できる本。「数理科学」の諸相を妥協や近道をせず、最先端の研究者が直接、初学者にもわかりやすくまとめ、なおかつ全体の内容調整に惜しむことなく時間を費やした。内容の正確さと本質を射抜く解説を実感できるだけでなく、今後の発展の方向性も暗示される。</t>
  </si>
  <si>
    <t>2009年12月刊行</t>
  </si>
  <si>
    <t>B5・1474ページ</t>
  </si>
  <si>
    <t>第2版現代数理科学事典.eps</t>
  </si>
  <si>
    <t>583第2版 現代数理科学事典</t>
  </si>
  <si>
    <t>max-plus代数とその応用</t>
  </si>
  <si>
    <t>Heidergott、Olsder、van der Woude／五島、福田、渡邉　訳</t>
  </si>
  <si>
    <t>定評ある入門書“Max Plus at Work”の待望の邦訳．工学・情報科学・経営学など，さまざま分野で用いられるmax-plus代数（トロピカル代数）について，はじめて学ぶ方や，自身の専門分野に応用してみたい方へ向けて，理論の初歩から具体的な応用事例までていねいに解説．</t>
  </si>
  <si>
    <t>菊・280ページ</t>
  </si>
  <si>
    <t>max-plus代数とその応用.eps</t>
  </si>
  <si>
    <t>584max-plus代数とその応用</t>
  </si>
  <si>
    <t>平坦構造と複素鏡映群・パンルヴェ方程式</t>
  </si>
  <si>
    <t>眞野智行</t>
  </si>
  <si>
    <t>平坦構造（フロベニウス多様体）の理論から始め，計量を仮定しない“一般化した平坦構造”の理論とその応用について解説．平坦構造の構成法については特に丁寧に解説する．また，パンルヴェ方程式の解と平坦構造との対応など，代数，幾何，解析にまたがる興味深い応用や，最新の研究についても紹介．</t>
  </si>
  <si>
    <t>平坦構造と複素鏡映群・パンルヴェ方程式.eps</t>
  </si>
  <si>
    <t>585平坦構造と複素鏡映群・パンルヴェ方程式</t>
  </si>
  <si>
    <t>コンピュータサイエンスにおける様相論理</t>
  </si>
  <si>
    <t>鹿島亮</t>
  </si>
  <si>
    <t>計算木論理，様相ミュー計算，命題動的論理など，コンピュータサイエンスにおいて重要な論理について，その数学的な基礎をわかりやすく，かつ厳密に説明する．定義や基本的な定理はもちろん，「証明体系の完全性」「計算可能性」「様相ミュー計算のゲーム意味論の妥当性」の証明も掲載している．</t>
  </si>
  <si>
    <t>コンピュータサイエンスにおける様相論理.eps</t>
  </si>
  <si>
    <t>586コンピュ-タサイエンスにおける様相論理</t>
  </si>
  <si>
    <t>ゲージ理論・一般相対性理論のための 微分幾何入門</t>
  </si>
  <si>
    <t>佐古彰史</t>
  </si>
  <si>
    <t>微積分と線形代数の知識だけを出発点に基礎から応用まで学ぶ入門書。抽象的で「美しい」記述よりも、直観的な説明と図、具体的な計算で解説しているので着実に理解することができます。ほかの本では難しいと感じた方にもおすすめです。</t>
  </si>
  <si>
    <t>2021年9月刊行</t>
  </si>
  <si>
    <t>菊・352ページ</t>
  </si>
  <si>
    <t>ゲージ理論・一般相対性理論のための 微分幾何入門.eps</t>
  </si>
  <si>
    <t>587ゲ-ジ理論・一般相対性理論のための 微分幾何入門</t>
  </si>
  <si>
    <t>03.ai</t>
  </si>
  <si>
    <t>素粒子物理学講義</t>
  </si>
  <si>
    <t>山田作衛</t>
  </si>
  <si>
    <t>素粒子物理学の入門書。初めて学ぶ人にも分かりやすいよう，基本からニュートリノ振動やヒッグス粒子までを網羅。〔内容〕究極の階層—素粒子／素粒子とその反応の分類／相対論的場の理論の基礎／電磁相互作用／加速器と測定器の基礎／他</t>
  </si>
  <si>
    <t>13142.eps</t>
  </si>
  <si>
    <t>588素粒子物理学講義</t>
  </si>
  <si>
    <t>超伝導技術の最前線［応用編］</t>
  </si>
  <si>
    <t xml:space="preserve"> 応用物理学会超伝導分科会　編</t>
  </si>
  <si>
    <t>第一線の専門家が、超伝導技術を幅広く解説！【目次】結晶成長（一般論）／鉄系超伝導体の薄膜作製／MgB2の薄膜作製／Nb、NbN薄膜およびデバイス作製技術／Bi-2223線材／REBCO系線材／低温超伝導線材／酸化物系ジョセフソン接合／固有ジョセフソン接合／送電ケーブル／他</t>
  </si>
  <si>
    <t>2021年12月刊行</t>
  </si>
  <si>
    <t>B5・396ページ</t>
  </si>
  <si>
    <t>超伝導技術の最前線［応用編］.eps</t>
  </si>
  <si>
    <t>589超伝導技術の最前線[応用編]</t>
  </si>
  <si>
    <t>基礎からの超伝導</t>
  </si>
  <si>
    <t>楠瀬博明</t>
  </si>
  <si>
    <t>「数式＋イメージ」でわかりやすく！前半では超伝導の現象論とBCS理論。後半では異方的超伝導をはじめとする様々な超伝導を紹介する。基礎の基礎から始めて、先端研究のエッセンスを学べる一冊！</t>
  </si>
  <si>
    <t>2022年05月刊行</t>
  </si>
  <si>
    <t>基礎からの超伝導.eps</t>
  </si>
  <si>
    <t>590基礎からの超伝導</t>
  </si>
  <si>
    <t xml:space="preserve">入門　現代の宇宙論 </t>
  </si>
  <si>
    <t>辻川信二</t>
  </si>
  <si>
    <t>最新の観測に基づき、現代宇宙論の標準的体系を記述。学部学生の理解を重視しつつ、初等力学を基礎として一歩一歩学ぶ。国内第一人者が説く、志ある学生のための新しい道標となる一冊。</t>
  </si>
  <si>
    <t>2022年01月刊行</t>
  </si>
  <si>
    <t>入門現代の宇宙論.eps</t>
  </si>
  <si>
    <t xml:space="preserve">591入門　現代の宇宙論 </t>
  </si>
  <si>
    <t>物理数学ノート 新装合本版</t>
  </si>
  <si>
    <t>高橋康</t>
  </si>
  <si>
    <t>場の理論の世界的大家の高橋康教授が、長年の教育・研究の中で培った物理数学のエッセンスを伝授する。老練な書きぶりはまさに応用数学ならぬ「鷹揚数学」と呼ぶにふさわしい。歴史に残したい名著、堂々の合本復刊！</t>
  </si>
  <si>
    <t>2022年08月刊行</t>
  </si>
  <si>
    <t>物理数学ノート新装合本版.eps</t>
  </si>
  <si>
    <t>592物理数学ノ-ト 新装合本版</t>
  </si>
  <si>
    <t>入門講義　量子コンピュータ</t>
  </si>
  <si>
    <t>渡邊靖志</t>
  </si>
  <si>
    <t>不思議な性質と驚きの性能を初歩の物理から解説。「量子コンピュータはこうして動くのか！」と納得して膝を打つ、またとない入門書。「量子コンピュータの全貌を俯瞰する類を見ない入門書」——西森秀稔氏</t>
  </si>
  <si>
    <t>2021年11月刊行</t>
  </si>
  <si>
    <t>入門講義量子コンピュータ.eps</t>
  </si>
  <si>
    <t>593入門講義　量子コンピュ-タ</t>
  </si>
  <si>
    <t>量子電磁力学を学ぶための電磁気学入門</t>
  </si>
  <si>
    <t>高橋康／柏太郎　解説</t>
  </si>
  <si>
    <t>名著、待望の復刊！ 場の理論の歴史的大家が学生のために筆をとった、初の電磁気学入門書が待望の復刊。闊達で巧みな記述を通じて、電磁気学の基礎から量子電磁力学（QED）への橋渡しを図る。柏太郎氏（愛媛大学名誉教授）による最新の「解説」を大幅加筆。</t>
  </si>
  <si>
    <t>量子電磁力学を学ぶための電磁気学入門.eps</t>
  </si>
  <si>
    <t>594量子電磁力学を学ぶための電磁気学入門</t>
  </si>
  <si>
    <t>新装版　統計力学入門　愚問からのアプローチ</t>
  </si>
  <si>
    <t>高橋康/柏太郎・解説</t>
  </si>
  <si>
    <t>世界的物理学者・高橋康先生の名著が待望の復刊。実際の講義を下敷き に懇切に記述。初発的疑問に答えながら統計力学の基礎を築く。 前野昌弘氏（琉球大学理学部「いろもの物理学者」）、絶賛！「初学者 が悩むポイントを拾い上げてくれる！」</t>
  </si>
  <si>
    <t>2021年4月刊行</t>
  </si>
  <si>
    <t>新装版統計力学入門.eps</t>
  </si>
  <si>
    <t>595新装版　統計力学入門　愚問からのアプロ-チ</t>
  </si>
  <si>
    <t>スピントロニクスの基礎と応用</t>
  </si>
  <si>
    <t>T.Blachowicz、A.Ehrmann/塩見雄毅・訳</t>
  </si>
  <si>
    <t>量子力学の基本的な事柄から最先端の話題まで段階的に説明されており、スピントロニクス分野を学びたい学部上級生から大学院生、そして研究機関や企業の研究者にとって最適な教科書である。スピントロニクスを専門としている研究者が読んでも、新しい発見があると思う。</t>
  </si>
  <si>
    <t>2021年7月刊行</t>
  </si>
  <si>
    <t>スピントロニクスの基礎と応用.eps</t>
  </si>
  <si>
    <t>596スピントロニクスの基礎と応用</t>
  </si>
  <si>
    <t>マーティン／ショー　素粒子物理学　原著第4版</t>
  </si>
  <si>
    <t>ブライアン・R・マーティン、グレアム・ショー/駒宮幸男、川越清以・監訳</t>
  </si>
  <si>
    <t>理論家も実験家も必読の一冊！ 素粒子物理の道を行くすべての人に捧げる、世界的名著。平易な文章と丁寧な議論で世界的に知られる、Martin and Shawの"Particle Physics, Fourth Edition"の完訳。近年の飛躍的進歩に対応した最新版。</t>
  </si>
  <si>
    <t>マーティンショー素粒子物理学原著第4版.eps</t>
  </si>
  <si>
    <t>597マ-ティン/ショ-　素粒子物理学　原著第4版</t>
  </si>
  <si>
    <t>共形場理論入門</t>
  </si>
  <si>
    <t>疋田泰章</t>
  </si>
  <si>
    <t>素粒子・宇宙・物性にわたる物理学の幅広い分野で、いま共形場理論（CFT）がホットトピックとなっている。場の量子論の基礎からホログラフィの近年の応用まで、理論研究者の"新常識"を説く。</t>
  </si>
  <si>
    <t>共形場理論入門.eps</t>
  </si>
  <si>
    <t>598共形場理論入門</t>
  </si>
  <si>
    <t>スピンと軌道の電子論</t>
  </si>
  <si>
    <t>固体結晶中における電子の集団が，そのスピンと軌道を絡み合わせて織りなす，彩り豊かな物性現象を取り扱うための基礎事項をまとめた。物性物理、化学の研究者向け。</t>
  </si>
  <si>
    <t xml:space="preserve">2019年8月刊行	</t>
  </si>
  <si>
    <t>スピンと軌道の電子論.eps</t>
  </si>
  <si>
    <t>599スピンと軌道の電子論</t>
  </si>
  <si>
    <t>密度汎関数法の基礎</t>
  </si>
  <si>
    <t>常田貴夫</t>
  </si>
  <si>
    <t>コーンシャム方程式から様々な汎関数の種類まで詳しく解説。密度汎関数法に関わる理論・実験研究者に必携の一冊。量子化学の主要理論となっている密度汎関数法の基礎を量子化学的視点から概観し、密度汎関数法が化学の分野で何を目指しているのかを、量子化学計算を行なう際に密度汎関数法に求められる要件を説明することで明らかにする。</t>
  </si>
  <si>
    <t>2012年4月刊行</t>
  </si>
  <si>
    <t>A5・252ページ</t>
  </si>
  <si>
    <t>密度汎関数法の基礎.eps</t>
  </si>
  <si>
    <t>600密度汎関数法の基礎</t>
  </si>
  <si>
    <t>固体物理学　原書4版</t>
  </si>
  <si>
    <t>石井力、木村忠正　訳</t>
  </si>
  <si>
    <t>基礎と応用および理論と実験の両面から、現代固体物理学の立体像をバランスよく書いた好評テキストの改訂新版。前半で化学結合・結晶構造など伝統的な１電子近似の固体論を体系的に記述し、後半では近年特に発展の著しい磁性や超伝導および半導体物理等の分野が詳しく解説されている。</t>
  </si>
  <si>
    <t>A5・592ページ</t>
  </si>
  <si>
    <t>固体物理学　原書４版.eps</t>
  </si>
  <si>
    <t>601固体物理学　原書4版</t>
  </si>
  <si>
    <t>ピーブルス先生の量子力学</t>
  </si>
  <si>
    <t>二間瀬敏史　訳</t>
  </si>
  <si>
    <t>2019年ノーベル物理学賞を受賞したピーブルス博士による量子力学の標準的テキスト。世界的に有名な理論宇宙論学者が、懇切丁寧に解説。プリンストン大学で20年にわたる講義で培ってきた内容をベースにまとめ、大学院一般試験で使われた問題を随所に配し読者の知識を更に深める。</t>
  </si>
  <si>
    <t>ピーブルス先生の量子力学.eps</t>
  </si>
  <si>
    <t>602ピ-ブルス先生の量子力学</t>
  </si>
  <si>
    <t>光物性学原論</t>
  </si>
  <si>
    <t>石井武比古、安居院あかね</t>
  </si>
  <si>
    <t>多くの物質を対象にできる光を使った物性の研究は、物理学の範疇にとどまらず、新規材料の開発や新薬の製造といった幅広い分野で活用されている。そんな光物性学研究の基礎となる物質と電磁波の相互作用を圧巻のボリュームで解説する。</t>
  </si>
  <si>
    <t>A5・876ページ</t>
  </si>
  <si>
    <t>9784621304310.eps</t>
  </si>
  <si>
    <t>603光物性学原論</t>
  </si>
  <si>
    <t>磁気便覧</t>
  </si>
  <si>
    <t>日本磁気学会 編</t>
  </si>
  <si>
    <t>情報機器、家電品、自動車、発電装置など幅広い分野で磁気・磁性を応用した製品が活用され、便利で快適な社会生活を支えている。本書は、磁気・磁性に関する学理や技術を網羅的に取り上げ、便覧の形に纏めた書籍。</t>
  </si>
  <si>
    <t>2016年1月刊行</t>
  </si>
  <si>
    <t>B5･906ページ</t>
  </si>
  <si>
    <t>9784621300145.eps</t>
  </si>
  <si>
    <t>604磁気便覧</t>
  </si>
  <si>
    <t>放射線物理学</t>
  </si>
  <si>
    <t>Chary Rangacharyulu／遠藤暁、和田義親　訳</t>
  </si>
  <si>
    <t>物理的原理の理解に重点を置いて解説．例題や演習問題で学習内容を確認しながら，実際の計算によって理解を深められるよう工夫されている．理論的背景は補足として適宜参照しつつ，複雑な数学的導出を避けてわかりやすく説明する．分野問わず，放射線について正しい知識を得るうえで有用な一冊．</t>
  </si>
  <si>
    <t>放射線物理学.eps</t>
  </si>
  <si>
    <t>605放射線物理学</t>
  </si>
  <si>
    <t>図式と操作的確率論による量子論</t>
  </si>
  <si>
    <t>中平健治</t>
  </si>
  <si>
    <t>量子論のもつ性質そのものにフォーカスし、より直観的な理論展開が可能となる図式によるアプローチは、情報科学との相性のよさなどから現在世界中で関心が高まっています。もう一つの有効なアプローチ「操作的確率論」の二つの軸で、量子論の数学的構造を明らかにしていきます。</t>
  </si>
  <si>
    <t>菊・256ページ</t>
  </si>
  <si>
    <t>図式と操作的確率論による量子論.eps</t>
  </si>
  <si>
    <t>606図式と操作的確率論による量子論</t>
  </si>
  <si>
    <t>ペスキン 素粒子物理学</t>
  </si>
  <si>
    <t>Michael E. Peskin／丸信人　訳</t>
  </si>
  <si>
    <t>場の量子論を前提とせず，特殊相対性理論と量子力学を出発点に学ぶ入門書．数学的な知識も最小限に留められ，初学者でも全体像が理解できる．理論がどのように裏付けられているか，実験的な観点も織り交ぜて学ぶことができる．場の量子論の名著でも知られる著者による，必読の一冊．</t>
  </si>
  <si>
    <t>2022年6月刊行</t>
  </si>
  <si>
    <t>菊・424ページ</t>
  </si>
  <si>
    <t>ペスキン 素粒子物理学.eps</t>
  </si>
  <si>
    <t>607ペスキン 素粒子物理学</t>
  </si>
  <si>
    <t>04.ai</t>
  </si>
  <si>
    <t>洗浄の事典</t>
  </si>
  <si>
    <t>大矢勝　編集代表／天田徹、荒牧賢治、北村裕夫、蓼沼裕彦、中村一穂、松宮正彦、山田勲　編</t>
  </si>
  <si>
    <t>本書では洗浄の原理から実務上の要点まで約250のトピックを見開き形式で解説。洗浄に携わる研究者・実務家にとって有用な中項目事典。〔内容〕基礎科学／洗浄対象物の性質／洗剤・洗浄剤／洗浄機器・技術／洗浄の実際／洗浄試験・評価法／法規</t>
  </si>
  <si>
    <t>A5・564ページ</t>
  </si>
  <si>
    <t>25273.eps</t>
  </si>
  <si>
    <t>608洗浄の事典</t>
  </si>
  <si>
    <t>岩波　理化学辞典　第５版</t>
  </si>
  <si>
    <t>長倉三郎,井口洋夫,江沢洋,岩村秀,佐藤文隆,久保亮五 編</t>
  </si>
  <si>
    <t>絶大な信頼のもとに多数の読者に迎えられてきた辞典の改訂版。１万２０００項目を収録し、物理・化学を中心に関連諸分野の術語・人名を広く網羅。和文索引を新設。</t>
  </si>
  <si>
    <t>1998年2月刊行</t>
  </si>
  <si>
    <t>菊判・1872ページ</t>
  </si>
  <si>
    <t>岩波理化学辞典.eps</t>
  </si>
  <si>
    <t>609岩波　理化学辞典　第5版</t>
  </si>
  <si>
    <t>11_化学同人</t>
  </si>
  <si>
    <t>化学同人</t>
  </si>
  <si>
    <t>有機光反応の化学</t>
  </si>
  <si>
    <t>日本化学会</t>
  </si>
  <si>
    <t>最近，光酸化還元触媒を用いた有機合成反応の開発が爆発的に発展し，炭素-炭素結合形成反応や酸化還元反応が次つぎと報告されている．また可視光を利用した反応や短寿命光励起種の分光学的な観測も行われ，新しい観点からの研究が急速に進展している．</t>
  </si>
  <si>
    <t>B5 ・216ページ</t>
  </si>
  <si>
    <t>有機光反応の化学.eps</t>
  </si>
  <si>
    <t>610有機光反応の化学</t>
  </si>
  <si>
    <t>持続可能社会をつくるバイオプラスチック</t>
  </si>
  <si>
    <t>高分子の化学・材料学・構造学・環境化学・グリーンサステイナブルケミストリーなどをテーマに，最近のアカデミアの基礎研究から企業研究者の実用化研究まで幅広く解説する．</t>
  </si>
  <si>
    <t>B5 ・196ページ</t>
  </si>
  <si>
    <t>持続可能社会をつくるバイオプラスチック.eps</t>
  </si>
  <si>
    <t>611持続可能社会をつくるバイオプラスチック</t>
  </si>
  <si>
    <t>赤外線の化学利用</t>
  </si>
  <si>
    <t xml:space="preserve">赤外線に分類される電磁波の波長領域は広く，中波長領域は分子振動のエネルギー領域にかかるところから，赤外分光の化学と関係が深い．本書は他の波長領域も含めて赤外線の化学利用を外観．テラヘルツ領域，新しい光源や分光法，近赤外波の生体透過性を活用する医療応用などを見る． </t>
  </si>
  <si>
    <t>B5 ・200ページ</t>
  </si>
  <si>
    <t>赤外線の化学利用.eps</t>
  </si>
  <si>
    <t>612赤外線の化学利用</t>
  </si>
  <si>
    <t>進化を続ける核酸化学</t>
  </si>
  <si>
    <t>日本化学会　編</t>
  </si>
  <si>
    <t xml:space="preserve">『核酸化学のニュートレンド—DNA・RNAの新たな可能性を拓く—』を2011年に刊行してから10年が経った．この間，核酸化学研究は大きく前進し，次つぎと新たな知見が見いだされた．本書ではこの10年の進展を中心に，最先端の研究から将来展望まで，核酸化学の最前線を紹介する． </t>
  </si>
  <si>
    <t>B5 ・224ページ</t>
  </si>
  <si>
    <t>進化を続ける核酸化学.eps</t>
  </si>
  <si>
    <t>613進化を続ける核酸化学</t>
  </si>
  <si>
    <t>生体分子と疾患</t>
  </si>
  <si>
    <t>化学分野の研究者にとって，どの分子が疾患の原因となり，どの分子が治療に役立つのか，そのメカニズムや手法の詳細をまとめて理解出来る著書は手に入りにくい．一方で，この分野の研究成果によって，化学を専門とする研究者にとって，興味深いメカニズムや治療の手法が，最近見出されてきています．</t>
  </si>
  <si>
    <t>2021年8月刊行</t>
  </si>
  <si>
    <t>B5 ・208ページ</t>
  </si>
  <si>
    <t>生体分子と疾患.eps</t>
  </si>
  <si>
    <t>614生体分子と疾患</t>
  </si>
  <si>
    <t>未来を拓く多彩な色素材料</t>
  </si>
  <si>
    <t>色素材料を活かした環境センシングや医療応用のがんイメージングなど，先進的研究を紹介する．</t>
  </si>
  <si>
    <t>B5 ・212ページ</t>
  </si>
  <si>
    <t>未来を拓く多彩な色素材料.eps</t>
  </si>
  <si>
    <t>615未来を拓く多彩な色素材料</t>
  </si>
  <si>
    <t>現場で役に立つ！　臨床医薬品化学</t>
  </si>
  <si>
    <t>臨床医薬品化学研究会 編</t>
  </si>
  <si>
    <t>有機化合物としての医薬品の物性，反応性および分子レベルでの医薬品の作用機序について理解し，医療や臨床の現場で説明できるようにするための学びの教科書．薬学教育モデルコアキュラムに掲げられている，医療の現場でよく出合う，代表的な「８疾患」を治療するための医薬品をできるかぎり網羅.</t>
  </si>
  <si>
    <t>B5 ・264ページ</t>
  </si>
  <si>
    <t>現場で役に立つ臨床医薬品化学.eps</t>
  </si>
  <si>
    <t>616現場で役に立つ!　臨床医薬品化学</t>
  </si>
  <si>
    <t>光エネルギー変換における分子触媒の新展開</t>
  </si>
  <si>
    <t>主にエネルギーに関連する分子触媒に関して，その機能統合化の観点から現状と課題をまとめ，今後を展望する．</t>
  </si>
  <si>
    <t>2020年8月刊行</t>
  </si>
  <si>
    <t>光エネルギー変換における分子触媒の新展開.eps</t>
  </si>
  <si>
    <t>617光エネルギ-変換における分子触媒の新展開</t>
  </si>
  <si>
    <t>高機能性金属錯体が拓く触媒科学</t>
  </si>
  <si>
    <t xml:space="preserve">省エネルギー，資源の有効利用などの要求に応えうる，次世代の物質合成を支える分子変換の実現に向けて，独創的な触媒反応を開発している第一線の研究を解説する． </t>
  </si>
  <si>
    <t>2020年4月刊行</t>
  </si>
  <si>
    <t>高機能性金属錯体が拓く触媒科学.eps</t>
  </si>
  <si>
    <t>618高機能性金属錯体が拓く触媒科学</t>
  </si>
  <si>
    <t>抗酸化の科学</t>
  </si>
  <si>
    <t>大倉　一郎・小澤　俊彦・河野　雅弘 編著</t>
  </si>
  <si>
    <t>本書は，酸素と活性酸素・フリーラジカルによって引き起される酸化ストレス傷害を抑制する反応を抗酸化反応と解釈して，広い角度から解説するものである．活性酸素・フリーラジカルが，どこで，どのように産生し，生体傷害がどのように引き起こされるか，一方，酸化ストレス傷害を，どのように防御し，恒常性を維持しているかを解説する．さらに，体内に誘導されている抗酸化酵素や抗酸化タンパク質について理解を深め，かつ，体外から摂取することで予防医学的な役割を担っている抗酸化物質であるトコフェロール，ビタミンＫ，ビタミンＡなどが狭義の抗酸化物質や，広義の抗酸化作用を示すアスコルビン酸やポリフェノールや，アミノ酸類，チオール化合物など還元剤として作用する物質などについて，正しい解釈とわかりやすい内容でまとめる．</t>
  </si>
  <si>
    <t>A5　336ページ</t>
  </si>
  <si>
    <t>抗酸化の科学.eps</t>
  </si>
  <si>
    <t>619抗酸化の科学</t>
  </si>
  <si>
    <t>化学史事典</t>
  </si>
  <si>
    <t>化学史学会</t>
  </si>
  <si>
    <t>明治期に西欧の科学技術が導入されてから百数十年に過ぎない．一方，化学は四百年近い歴史をもつ．私たちは科学技術の伝統が浅いために，化学や化学技術の歴史について知らないことが，あまりに多い．この状況を鑑みて企画されたのが本事典である．化学史学会創立40年を記念する共同企画．</t>
  </si>
  <si>
    <t>A5・1000ページ</t>
  </si>
  <si>
    <t>化学史事典.eps</t>
  </si>
  <si>
    <t>620化学史事典</t>
  </si>
  <si>
    <t>分子エレクトロニクスの基礎</t>
  </si>
  <si>
    <t>森 健彦</t>
  </si>
  <si>
    <t>日進月歩といえる“電気を流す有機物の物理と化学”について，その基礎を理解するための決定版入門書．物理とは本格的に取り組むことなく，新物質の性質の解明や，新物質の開発に必要な知識を得ることを目標にした．</t>
  </si>
  <si>
    <t>2013年9月刊行</t>
  </si>
  <si>
    <t>分子エレクトロニクスの基礎.eps</t>
  </si>
  <si>
    <t>621分子エレクトロニクスの基礎</t>
  </si>
  <si>
    <t>炭素学</t>
  </si>
  <si>
    <t>田中　一義　ほか</t>
  </si>
  <si>
    <t>基本的な物性から先端材料としての特徴まで，炭素のあらゆる性質を詳述．これまでになかった炭素の専門書が実現した.</t>
  </si>
  <si>
    <t>A5・620ページ</t>
  </si>
  <si>
    <t>炭素学.eps</t>
  </si>
  <si>
    <t>622炭素学</t>
  </si>
  <si>
    <t>革新的医薬品の科学</t>
  </si>
  <si>
    <t>Jie Jack Li編　只野金一訳</t>
  </si>
  <si>
    <t>従来の治療体系を大きく変えるような画期的な17の医薬品について，構造活性相関，有機合成経路といった化学的な側面だけでなく，薬理，代謝，疾患領域や重要な特性，薬物動態など，関連する最先端の科学について解説．また，創薬合成ルートに対して，プロセス合成ルートの長所と短所も専門家が分析・紹介している．</t>
  </si>
  <si>
    <t>B5・312ページ</t>
  </si>
  <si>
    <t>革新的医薬品の科学.eps</t>
  </si>
  <si>
    <t>623革新的医薬品の科学</t>
  </si>
  <si>
    <t>最新有機合成法（第２版）</t>
  </si>
  <si>
    <t>G.S.Zweifel 著 檜山　爲次郎 訳</t>
  </si>
  <si>
    <t xml:space="preserve">有機合成反応について，必要な反応が幅広く網羅され，新しい合成法の例もコンパクトにまとめられています．合成のセンスを磨くのに最適の書です． </t>
  </si>
  <si>
    <t>2018年3月刊行</t>
  </si>
  <si>
    <t>B5・467ページ</t>
  </si>
  <si>
    <t>最新有機合成法（第２版）.eps</t>
  </si>
  <si>
    <t>624最新有機合成法(第2版)</t>
  </si>
  <si>
    <t>生体分子反応を制御する</t>
  </si>
  <si>
    <t>生体分子反応を制御するためには，複雑な生体反応を分子レベルで明らかにすることが必要であり，それを制御する分子や方法論および反応場を本書で明らかにする．</t>
  </si>
  <si>
    <t>生体分子反応を制御する.eps</t>
  </si>
  <si>
    <t>625生体分子反応を制御する</t>
  </si>
  <si>
    <t>有機・無機材料の相転移ダイナミクス</t>
  </si>
  <si>
    <t>相転移ダイナミクスに関する最近の展開について，基礎的な理論と応用展開も含めて解説する．</t>
  </si>
  <si>
    <t>有機・無機材料の相転移ダイナミクス.eps</t>
  </si>
  <si>
    <t>626有機・無機材料の相転移ダイナミクス</t>
  </si>
  <si>
    <t>モビリティ用電池の化学</t>
  </si>
  <si>
    <t>リチウムイオン電池に代表される高エネルギー密度の二次電池や，水素を用いる燃料電池が，私たちの生活様式を革新するモビリティ用電池として注目されている．その二種類の電池に焦点を当て，高性能電池をつくるための最新技術を紹介する．</t>
  </si>
  <si>
    <t>モビリティ用電池の化学.eps</t>
  </si>
  <si>
    <t>627モビリティ用電池の化学</t>
  </si>
  <si>
    <t>環境保全のための地下水水質化学 上</t>
  </si>
  <si>
    <t>C. A. J. アペロ、D. ポストマ／中川啓 監訳</t>
  </si>
  <si>
    <t>原著は1993年の初版刊行以来、水文地球化学において権威ある解説書としての地位を確立し、版次を重ねているロングセラー。地下水に関する地球化学と、水・鉱物・ガス・汚染物質・微生物間の相互作用について、重要で基礎的な概念と数多くの知見を紹介する。このたび待望の翻訳出版。</t>
  </si>
  <si>
    <t>B5・372ページ</t>
  </si>
  <si>
    <t>地下水水質化学 上.eps</t>
  </si>
  <si>
    <t>628環境保全のための地下水水質化学 上</t>
  </si>
  <si>
    <t>環境保全のための地下水水質化学 下</t>
  </si>
  <si>
    <t>B5・360ページ</t>
  </si>
  <si>
    <t>地下水水質化学 下.eps</t>
  </si>
  <si>
    <t>629環境保全のための地下水水質化学 下</t>
  </si>
  <si>
    <t>Pythonではじめるマテリアルズインフォマティクス</t>
  </si>
  <si>
    <t>木野日織、ダム・ ヒョウ・チ</t>
  </si>
  <si>
    <t>マテリアルDXを実践するために最適な入門書！1．scikit-learnの使い方を学ぶ、2．プログラミングによるデータ解析手法を知る、3．帰納法の考え方に慣れるという三つの目的から構成【目次】 理論編／準備編／基礎編／応用編1（等長説明変数)／応用編2（非等長説明変数）</t>
  </si>
  <si>
    <t>2022年9月刊行</t>
  </si>
  <si>
    <t>B5変型・194ページ</t>
  </si>
  <si>
    <t>Pythonではじめるマテリアルズインフォマティクス.eps</t>
  </si>
  <si>
    <t>630Pythonではじめるマテリアルズインフォマティクス</t>
  </si>
  <si>
    <t>Rではじめるケモ・マテリアルズ・インフォマティクス</t>
  </si>
  <si>
    <t>高田章、金谷重彦、牛島知彦、福井祥文、小野直亮／新化学技術推進協会　監</t>
  </si>
  <si>
    <t>化学×デジタル人材の必須教科書【目次】ケモ・マテリアルズ・インフォマティクス事始め／データハンドリング／離散型データの分析／連続型データの分析／データに潜む類似度・距離の分析／データに潜む変数間の関係をモデル化する手法／識別・分類・認識に役立つモデル化手法／化学情報処理／深層学習</t>
  </si>
  <si>
    <t>Rではじめるケモ・マテリアルズ・インフォマティクス.eps</t>
  </si>
  <si>
    <t>631Rではじめるケモ・マテリアルズ・インフォマティクス</t>
  </si>
  <si>
    <t>詳解 マテリアルズインフォマティクス</t>
  </si>
  <si>
    <t>船津公人・井上貴央・西川大貴 著</t>
  </si>
  <si>
    <t>有機・無機化学における深層学習の活用を徹底解説！【目次】深層学習に必要なデータの準備／深層学習のクイックレビュー／有機化合物データを扱う深層学習／無機化合物データを扱う深層学習／有機化合物に対する深層学習の応用例／深層学習を応用した無機材料の設計／化学における深層学習の課題・展望</t>
  </si>
  <si>
    <t>詳解 マテリアルズインフォマティクス.eps</t>
  </si>
  <si>
    <t>632詳解 マテリアルズインフォマティクス</t>
  </si>
  <si>
    <t>Orange Data Miningではじめるマテリアルズインフォマティクス</t>
  </si>
  <si>
    <t>木野日織、ダム ヒョウ チ　著</t>
  </si>
  <si>
    <t>Orange Date Miningを使用し、プログラミングを学んでいない人でも機械学習を実践する手法を紹介【目次】機械学習の基礎概念／超基礎：簡単な観測データからの回帰モデルの学習／基礎：希土類コバルト二元合金のキュリー温度の予測回帰モデルの学習／応用：文字分類モデルの学習／他</t>
  </si>
  <si>
    <t>B5変型・200ページ</t>
  </si>
  <si>
    <t>Orange Data Miningではじめるマテリアルズインフォマティクス.eps</t>
  </si>
  <si>
    <t>633Orange Data Miningではじめるマテリアルズインフォマティクス</t>
  </si>
  <si>
    <t>実践 マテリアルズインフォマティクス</t>
  </si>
  <si>
    <t>船津 公人・柴山 翔二郎　著</t>
  </si>
  <si>
    <t>マテリアルズインフォマティクスを実践するための機械学習、実験計画法、記述子計算を詳しく解説【目次】データに慣れよう／環境構築/マテリアルズインフォマティクス概論／実験による効率的なデータの取り方—実験計画法／記述子計算／機械学習モデルの概略／モデルの解釈／他</t>
  </si>
  <si>
    <t>実践 マテリアルズインフォマティクス.eps</t>
  </si>
  <si>
    <t>634実践 マテリアルズインフォマティクス</t>
  </si>
  <si>
    <t>医薬品開発のための分光法</t>
  </si>
  <si>
    <t>津本浩平、長門石 曉、半沢宏之　編著</t>
  </si>
  <si>
    <t>低分子医薬品だけでなく、抗体医薬品・核酸医薬品も扱い、測定原理も測定例もていねいに解説。付録も豊富でわかりやすい。フルカラー印刷。</t>
  </si>
  <si>
    <t>医薬品開発のための分光法.eps</t>
  </si>
  <si>
    <t>635医薬品開発のための分光法</t>
  </si>
  <si>
    <t>固体表面キャラクタリゼーション</t>
  </si>
  <si>
    <t>山下弘巳、吉田寿雄、田中庸裕　編著</t>
  </si>
  <si>
    <t>大好評のテキストが15年以上の時を経て大幅にパワーアップ。研究者が直面するあらゆる課題を解決へと導くために「何を目的としてどういった分析手法を選択すべきか」という根本の部分からていねいに解説。</t>
  </si>
  <si>
    <t>2022年03月刊行</t>
  </si>
  <si>
    <t>固体表面キャラクタリゼーション.eps</t>
  </si>
  <si>
    <t>636固体表面キャラクタリゼ-ション</t>
  </si>
  <si>
    <t>紫外可視・蛍光分光法</t>
  </si>
  <si>
    <t>築山光一、星野翔麻・編著</t>
  </si>
  <si>
    <t>紫外・可視領域の分光測定を行う際の必携書。使用頻度の割に資料が少ない円偏光分光法（旋光分散・円二色性）についても解説。レーザー誘起蛍光法、レーザー多重共鳴分光法などのレーザー分光も取り上げた。</t>
  </si>
  <si>
    <t>紫外可視・蛍光分光法.eps</t>
  </si>
  <si>
    <t>637紫外可視・蛍光分光法</t>
  </si>
  <si>
    <t>現代物性化学の基礎　第3版</t>
  </si>
  <si>
    <t>小川桂一郎、小島憲道・編</t>
  </si>
  <si>
    <t>さまざまな化学現象のしくみを量子化学的観点からわかりやすく説明する。東京大学教養学部の教科書。累計2万部を超えるベストセラーの改訂版。内容をさらに充実してページ数大幅増、フルカラーで見やすく！</t>
  </si>
  <si>
    <t>現代物性化学の基礎第3版.eps</t>
  </si>
  <si>
    <t>638現代物性化学の基礎　第3版</t>
  </si>
  <si>
    <t>エッセンシャル栄養化学</t>
  </si>
  <si>
    <t>佐々木努 編著</t>
  </si>
  <si>
    <t>食品に含まれる栄養素は、口から摂取した後、(1)体内でどのように処理されるのか、(2)体の機能にどのような影響を及ぼすのか、が体系的にわかる。「何を、いつ、どれだけ食べればよいのか」という生きていくうえでの最重要課題に取り組む編者による待望の教科書。一般の方の入門書としてもお薦め</t>
  </si>
  <si>
    <t>B5・320ページ</t>
  </si>
  <si>
    <t>エッセンシャル栄養化学.eps</t>
  </si>
  <si>
    <t>639エッセンシャル栄養化学</t>
  </si>
  <si>
    <t>ゲルの科学</t>
  </si>
  <si>
    <t>長田義仁・編著、K・デュセック、柴山充弘、浦山健治</t>
  </si>
  <si>
    <t>大きな可能性を秘めた物質「ゲル」。そもそもゲルとは何なのか，本書で体感すべし！　ゲルについて第一線の研究者が余すところなく解説した超大作。歴史的な背景やゲルの分類，生成機構，物性，膨潤・収縮に関する理論，構造解析法などをていねいに記述。</t>
  </si>
  <si>
    <t>ゲルの科学.eps</t>
  </si>
  <si>
    <t>640ゲルの科学</t>
  </si>
  <si>
    <t>量子コンピュータによる量子化学計算入門</t>
  </si>
  <si>
    <t>杉﨑研司</t>
  </si>
  <si>
    <t>量子コンピュータの基礎から現在の状況、および、量子コンピュータを用いて量子化学計算を行うための理論、手法を解説する。時代の最先端への第一歩。</t>
  </si>
  <si>
    <t>2020年12月刊行</t>
  </si>
  <si>
    <t>量子コンピュータによる量子化学計算入門.eps</t>
  </si>
  <si>
    <t>641量子コンピュ-タによる量子化学計算入門</t>
  </si>
  <si>
    <t>核酸科学ハンドブック</t>
  </si>
  <si>
    <t>杉本直己・編、日本核酸科学会・監修</t>
  </si>
  <si>
    <t>核酸科学研究の決定版！　物理化学、有機化学、無機化学、分析化学から医学・薬学まで幅広い分野の基礎と応用が一手に集まった大作。二部構成で、第I部では基礎を解説し、第II部では最先端のトピックスを紹介。第一線の研究者の協力により基礎から最先端の研究までを完全に網羅。</t>
  </si>
  <si>
    <t>核酸科学ハンドブック.eps</t>
  </si>
  <si>
    <t>642核酸科学ハンドブック</t>
  </si>
  <si>
    <t>材料研究のための分光法</t>
  </si>
  <si>
    <t>一村信吾、橋本哲、飯島善時・編著</t>
  </si>
  <si>
    <t>手元の材料をどのように分析すべきか？全体像がわかる１冊。 日本分光学会監修「分光法シリーズ」の発展編第１弾！ 分光分析法のユーザーへ向けて、どのように分光分析法を選択・利用すべきかを解説した新しいアプローチの本。 大学や研究機関、企業の第一人者の解説により材料分析を概観できる。</t>
  </si>
  <si>
    <t>材料研究のための分光法.eps</t>
  </si>
  <si>
    <t>643材料研究のための分光法</t>
  </si>
  <si>
    <t>物質・材料研究のための透過電子顕微鏡</t>
  </si>
  <si>
    <t>木本浩司、三石和貴、三留正則、原 徹、長井拓郎</t>
  </si>
  <si>
    <t>TEMを使うすべての方の指南書としてお薦めの１冊！電子回折法，回折コントラスト法，高分解能観察，STEM，EDSやEELSによる元素分析，ローレンツ電子顕微鏡といった手法はもちろん，装置や試料作製法についても詳細に解説。知りたい情報を得るための有効な活用法がよくわかる。</t>
  </si>
  <si>
    <t>物質・材料研究のための透過電子顕微鏡.eps</t>
  </si>
  <si>
    <t>644物質・材料研究のための透過電子顕微鏡</t>
  </si>
  <si>
    <t>赤外分光法</t>
  </si>
  <si>
    <t>古川行夫　編著</t>
  </si>
  <si>
    <t>測定原理、装置の構成、実際の測定法からデータ解析まで赤外分光法のすべてがわかる。ライブラリサーチ、定量分析、ケモメトリックスといったデータ解析を学びたい方や、ダイナミック赤外分光・多角入射分解分光（MAIRS）法、ナノ赤外分光などの先端的な測定法を知りたい方にはお薦めの１冊です。</t>
  </si>
  <si>
    <t>2018年4月刊行</t>
  </si>
  <si>
    <t>A5・306ページ</t>
  </si>
  <si>
    <t>赤外分光法.eps</t>
  </si>
  <si>
    <t>645赤外分光法</t>
  </si>
  <si>
    <t>ウエスト固体化学　基礎と応用</t>
  </si>
  <si>
    <t>A・R ウエスト 著／後藤孝、武田保雄、君塚昇、菅野了次、池田攻、吉川信一、角野広平、加藤将樹 訳</t>
  </si>
  <si>
    <t>判型が大きくなりフルカラーへ改訂。合成法と加工法に関する章が新たに設けられ、光学的性質や磁気的性質など応用面の記述が充実。基礎も応用もパーフェクトに収載。</t>
  </si>
  <si>
    <t>2016年2月刊行</t>
  </si>
  <si>
    <t>B5・542ページ</t>
  </si>
  <si>
    <t>ウエスト固体化学.eps</t>
  </si>
  <si>
    <t>646ウエスト固体化学　基礎と応用</t>
  </si>
  <si>
    <t>新 毒物劇物取扱の手引</t>
  </si>
  <si>
    <t xml:space="preserve">大野泰雄　監修／益山光一　編集 </t>
  </si>
  <si>
    <t>時代の変遷、社会事情・環境の変化などに応えるべく1951年発刊以来の大改訂。一流の専門家が集結した監修・編集陣。世界的に利用されている化学物質の識別番号“CAS 番号”を追加。本書の特長の一つである「毒物及び劇物取締法」の逐条解説も、平成29年度の改正に準じて改訂。</t>
  </si>
  <si>
    <t>2018年6月刊行</t>
  </si>
  <si>
    <t>A5・1158ページ</t>
  </si>
  <si>
    <t>毒物劇物.eps</t>
  </si>
  <si>
    <t>647新 毒物劇物取扱の手引</t>
  </si>
  <si>
    <t>きちんと単位を書きましょう</t>
  </si>
  <si>
    <t>中田宗隆、藤井賢一　著</t>
  </si>
  <si>
    <t>物理量の単位と記号を正しく書けますか？　「きち単」でわかる、身につく国際ルール。レポート・論文作成に必携の１冊。2019年の国際単位系（SI）の定義改定に対応。</t>
  </si>
  <si>
    <t>B6・160ページ</t>
  </si>
  <si>
    <t>きちんと単位を書きましょう.eps</t>
  </si>
  <si>
    <t>648きちんと単位を書きましょう</t>
  </si>
  <si>
    <t>物理化学演習：大学院入試問題から学ぶ</t>
  </si>
  <si>
    <t>真船文隆、廣川淳　著</t>
  </si>
  <si>
    <t>全国の主だった大学の最近10年ほどの大学院入試問題にオリジナル問題を加えて解答・解説した問題集。学部３、４年生が解ける問題を多く取り上げている。各章の冒頭に問題を解くのに必要な基礎知識を簡単にまとめてあり、解答の解説は懇切丁寧である。</t>
  </si>
  <si>
    <t>物理化学演習.eps</t>
  </si>
  <si>
    <t>649物理化学演習:大学院入試問題から学ぶ</t>
  </si>
  <si>
    <t>有機合成のためのフロー化学</t>
  </si>
  <si>
    <t>F.Darvas、G.Dorman、V.Hessel　編／小林修、小野澤俊也　監訳・編著</t>
  </si>
  <si>
    <t>化学合成を高速で高効率的に、かつ環境負荷も少なく行うことができる手法として近年めざましい発展を遂げているフロー法の基礎から具体例までを学べる。化学・製薬企業の研究者・技術者のみならず、これから有機合成を学ぶ学部学生、大学院生などにお薦め。</t>
  </si>
  <si>
    <t>有機合成のためのフロー化学.eps</t>
  </si>
  <si>
    <t>650有機合成のためのフロ-化学</t>
  </si>
  <si>
    <t>大学院講義物理化学Ⅰ．量子化学と分子分光学</t>
  </si>
  <si>
    <t>染田清彦　編</t>
  </si>
  <si>
    <t>量子化学、分子分光学に必要な基本事項を計算技術などの著しい進歩もふまえて解説。光と物質の相互作用の章では、様々な非線形分光の基本原理も解説する。大学院生、研究者および専門家向き書籍。</t>
  </si>
  <si>
    <t>2013年5月刊行</t>
  </si>
  <si>
    <t>9784807908004.eps</t>
  </si>
  <si>
    <t>651大学院講義物理化学Ⅰ.量子化学と分子分光学</t>
  </si>
  <si>
    <t>大学院講義物理化学Ⅱ．反応速度論とダイナミクス</t>
  </si>
  <si>
    <t>幸田清一郎　編</t>
  </si>
  <si>
    <t>反応速度論とダイナミクスの骨組みを体系的に解説し、そのあと複雑系への展開を溶液反応論において解説し、また、理工学や環境科学への応用を最終章において解説する。大学院生、研究者および専門家向き書籍。</t>
  </si>
  <si>
    <t>2011年3月刊行</t>
  </si>
  <si>
    <t>B5・304ページ</t>
  </si>
  <si>
    <t>9784807907533.eps</t>
  </si>
  <si>
    <t>652大学院講義物理化学Ⅱ.反応速度論とダイナミクス</t>
  </si>
  <si>
    <t>電気化学：光エネルギー変換の基礎</t>
  </si>
  <si>
    <t>藤平正道、魚崎浩平 監修／中戸義禮 著</t>
  </si>
  <si>
    <t>エネルギー変換にかかわる電気化学・光電気化学の基礎を解説した教科書。半導体電極を柱とする化学エネルギー変換について、電子論・分子論を基礎に置きながら体系的に述べ、重要な概念や数式についてはきわめて丁寧に説明している。電極反応についての根本理解を助ける界面の図解は70点にもおよぶ。</t>
  </si>
  <si>
    <t>2016年10月刊行</t>
  </si>
  <si>
    <t>A5・456ページ</t>
  </si>
  <si>
    <t>電気化学.eps</t>
  </si>
  <si>
    <t>653電気化学:光エネルギ-変換の基礎</t>
  </si>
  <si>
    <t>ハートウィグ 有機遷移金属化学（上）</t>
  </si>
  <si>
    <t>J. F. Hartwig 著／小宮三四郎、穐田宗隆、岩澤伸治 監訳</t>
  </si>
  <si>
    <t>近年目覚ましい発展を遂げている有機遷移金属化学の新しい本格的な書籍。錯体の構造・結合、反応形式などの基礎的概念、および有機合成への応用を視野に入れた触媒反応を、多数の文献を掲げながら幅広くかつ詳細に解説している。大学院生、研究者および専門家向き書籍。</t>
  </si>
  <si>
    <t>2014年4月刊行</t>
  </si>
  <si>
    <t>B5・544ページ</t>
  </si>
  <si>
    <t>有機遷移金属化学　上.eps</t>
  </si>
  <si>
    <t>654ハ-トウィグ 有機遷移金属化学(上)</t>
  </si>
  <si>
    <t>ハートウィグ 有機遷移金属化学（下）</t>
  </si>
  <si>
    <t>2015年3月刊行</t>
  </si>
  <si>
    <t>B5・560ページ</t>
  </si>
  <si>
    <t>有機遷移金属化学　下.eps</t>
  </si>
  <si>
    <t>655ハ-トウィグ 有機遷移金属化学(下)</t>
  </si>
  <si>
    <t>有機化学命名法</t>
  </si>
  <si>
    <t>H.A.Fabre,W.H.Powell 編著／日本化学会命名法専門委員会 訳著</t>
  </si>
  <si>
    <t>化合物の命名則に従っても複数の名称が可能な場合に何を優先すべきか。その基準を明確に解説したガイド。例も豊富であり、化合物の構造と名称の対応関係がわからないときに頼りになる。研究室に一冊あると大変便利。</t>
  </si>
  <si>
    <t>2017年3月刊行</t>
  </si>
  <si>
    <t>B5・1188ページ</t>
  </si>
  <si>
    <t>有機化学命名法.eps</t>
  </si>
  <si>
    <t>656有機化学命名法</t>
  </si>
  <si>
    <t>生化学辞典　第4版</t>
  </si>
  <si>
    <t>今堀和友ほか編</t>
  </si>
  <si>
    <t>生化学分野で定評のある辞典。生命科学分野の著しい進展に対応して第4版を重ねてきた。用語や概念の確実な知識を確認したいときなど、手元にあると心強い一冊。</t>
  </si>
  <si>
    <t>2007年12月刊行</t>
  </si>
  <si>
    <t>A5・1632ページ</t>
  </si>
  <si>
    <t>生化学辞典.eps</t>
  </si>
  <si>
    <t>657生化学辞典　第4版</t>
  </si>
  <si>
    <t>化学便覧 応用化学編 第7版</t>
  </si>
  <si>
    <t>公益社団法人日本化学会　編</t>
  </si>
  <si>
    <t>現代の応用化学・化学技術の全体像をとらえるレファレンスとして絶対の信頼を得る書。インターネットにあふれる情報とは異なり、「情報の信頼性」と「体系化された全体構造の提示」が、化学の広範な分野の第一人者が集う日本化学会が総力をあげて編纂にあたった本書ならではの特色となっている。</t>
  </si>
  <si>
    <t>2014年1月刊行</t>
  </si>
  <si>
    <t>B5・1792ページ</t>
  </si>
  <si>
    <t>化学便覧　応用化学編　第７版.eps</t>
  </si>
  <si>
    <t>658化学便覧 応用化学編 第7版</t>
  </si>
  <si>
    <t>架橋反応ハンドブック 第2版</t>
  </si>
  <si>
    <t>中山雍晴</t>
  </si>
  <si>
    <t>機能性材料の開発に欠かせない架橋反応について、塗料分野の成果を中心に、架橋剤の性質・反応機構・副反応・架橋結合の性質など、必要な基本的知見を体系的にまとめ、他分野でも応用できる知識を収載。また、有機溶剤使用規制により、環境対応型として注目を浴びる水性系の架橋についても解説。</t>
  </si>
  <si>
    <t>2022年5月刊行</t>
  </si>
  <si>
    <t>B5・470ページ</t>
  </si>
  <si>
    <t>架橋反応ハンドブック　第2版.eps</t>
  </si>
  <si>
    <t>659架橋反応ハンドブック 第2版</t>
  </si>
  <si>
    <t>LOPA　-防護層解析-</t>
  </si>
  <si>
    <t>化学工学会安全部会　監訳</t>
  </si>
  <si>
    <t>自社の事故シナリオに対してリスクを許容できるか否かを判断するためにも、またプロセス安全マネジメントを強固にするためにも欧米では常識になっているLOPA（防護層解析）。本書ではLOPAとは何か、いつ使い、どのように機能し実装するのか、本書共通の例題を通して具体的に解説。</t>
  </si>
  <si>
    <t>LOPA ー防護層解析ー.eps</t>
  </si>
  <si>
    <t>660LOPA　-防護層解析-</t>
  </si>
  <si>
    <t>コアカリ対応　分析化学　第4版</t>
  </si>
  <si>
    <t>今井一洋、荒川秀俊、小林典裕　編著</t>
  </si>
  <si>
    <t>薬学教育モデル・コアカリキュラム「化学物質の分析」に対応。第18改正日本薬局方に準拠。反応の理論と分析手法や、実践的な分析法を理論的に解説。項目ごとにまとめと演習問題を、巻末には国家試験問題の過去問と解説も掲載。</t>
  </si>
  <si>
    <t>B5・540ページ</t>
  </si>
  <si>
    <t>コアカリ対応　分析化学　第４版.eps</t>
  </si>
  <si>
    <t>661コアカリ対応　分析化学　第4版</t>
  </si>
  <si>
    <t>化学プラントの老朽化</t>
  </si>
  <si>
    <t>化学工学会 SCE・Net 安全研究会 訳</t>
  </si>
  <si>
    <t>プロセス設備とインフラの老朽化への対応について「リスクに基づくプロセス安全(RBPS)」をベースに解説。あらゆる設備産業において役立つ事例や方法論が満載。</t>
  </si>
  <si>
    <t>A5・222ページ</t>
  </si>
  <si>
    <t>化学プラントの老朽化.eps</t>
  </si>
  <si>
    <t>662化学プラントの老朽化</t>
  </si>
  <si>
    <t>教育現場のための安全な化学実験と事故事例</t>
  </si>
  <si>
    <t>鈴木仁美</t>
  </si>
  <si>
    <t>本書は、化学教育にたずさわる読者を念頭に、安全のための情報と事故事例をまとめた書籍。様々な実験に対応できるよう、300件以上収載した事故例や事件例などのエピソードは、読者に危険性を具体的にイメージさせるだけでなく、化学実験を指導する際の話題にも活用できます。</t>
  </si>
  <si>
    <t>教育現場のための安全な化学実験と事故事例.eps</t>
  </si>
  <si>
    <t>663教育現場のための安全な化学実験と事故事例</t>
  </si>
  <si>
    <t>マススペクトロメトリー　原書3版</t>
  </si>
  <si>
    <t>日本質量分析学会出版委員会　訳</t>
  </si>
  <si>
    <t>化学、生命科学、医学・生物学から環境、食品など、幅広い分野で用いられるマススペクトロメトリーを、基礎から最新技術、高度な方法論まで体系的に解説した本格的な教科書。基本原理と応用を種々の実例を通して関連づけ、多数の図版や参考文献をあげながらわかりやすく解説。</t>
  </si>
  <si>
    <t>B5・804ページ</t>
  </si>
  <si>
    <t>9784621304976.eps</t>
  </si>
  <si>
    <t>664マススペクトロメトリ-　原書3版</t>
  </si>
  <si>
    <t>有機合成実験法ハンドブック 第2版</t>
  </si>
  <si>
    <t>有機合成化学協会　編</t>
  </si>
  <si>
    <t>20年ぶりの改訂。有機合成を始めるにあたって知っておくべき情報が満載。実験の基本操作と実験法をつなぐ２部構成。有機合成のスキルアップがはかれる頼りになるガイドブック。</t>
  </si>
  <si>
    <t>2015年11月刊行</t>
  </si>
  <si>
    <t>A5・1204ページ</t>
  </si>
  <si>
    <t>有機合成実験法ハンドブック第2版.eps</t>
  </si>
  <si>
    <t>665有機合成実験法ハンドブック 第2版</t>
  </si>
  <si>
    <t>05.ai</t>
  </si>
  <si>
    <t>日本列島地質総覧</t>
  </si>
  <si>
    <t>加藤碵一・脇田浩二・斎藤眞・高木哲一・水野清秀・宮崎一博　編</t>
  </si>
  <si>
    <t>日本列島の地史・地質環境・災害・資源を総覧。日本の地質を深く知るための最新の知見を解説。パートカラー。〔内容〕日本列島とは？／地帯構造区分／人・社会と関わる地質環境・災害・資源（陸域・沿岸域・地下水流動・埋立・地盤災害・地震・火山災害・地質汚染・地球温暖化・放射性廃棄物処分／他</t>
  </si>
  <si>
    <t>B5・460ページ</t>
  </si>
  <si>
    <t>日本列島地質総覧.eps</t>
  </si>
  <si>
    <t>666日本列島地質総覧</t>
  </si>
  <si>
    <t>ジオダイナミクス 原著第3版</t>
  </si>
  <si>
    <t>Donald Turcotte、Gerald Schubert／木下正高　監訳</t>
  </si>
  <si>
    <t>プレートテクトニクスをはじめ、地殻の変形、マントルの温度・化学構造や対流、地下流体の移動など、地球内部の諸現象を理解するには、様々な計算手法を組み合わせて解に迫ることが必要である。本書では、そのような諸問題を解くためのモデル化の方法が詳しく解説されている。</t>
  </si>
  <si>
    <t>ジオダイナミクス.eps</t>
  </si>
  <si>
    <t>667ジオダイナミクス 原著第3版</t>
  </si>
  <si>
    <t>グレゴリー・ポール恐竜事典 原著第2版</t>
  </si>
  <si>
    <t>Gregory S. Paul／東洋一、今井 拓哉　監訳</t>
  </si>
  <si>
    <t>本書は、アメリカの著名な古生物学者であり、古生物イラストレーターでもあるグレゴリー・ポールによる恐竜事典である。グレゴリー・ポールの描く骨格図は、恐竜学における一つの科学的な基準として位置づけられており、恐竜の全身像の推定に大きな影響を与えている。</t>
  </si>
  <si>
    <t>B5・432ページ</t>
  </si>
  <si>
    <t>グレゴリー・ポール恐竜事典.eps</t>
  </si>
  <si>
    <t>668グレゴリ-・ポ-ル恐竜事典 原著第2版</t>
  </si>
  <si>
    <t>地震動の物理学</t>
  </si>
  <si>
    <t>纐纈 一起  著</t>
  </si>
  <si>
    <t>地震学の第一人者による「地震動」の本格的な解説書 ．$本書では，主に地震動を解析・計算するための数式や手法を詳しく紹介する．具体的には，震源から地下構造を伝播して各所で「揺れ」として観測される地震動を，震源の効果と伝播の効果に分け，それらの定量的な評価方法（物理）を解説する．【目次】地震と地震動／震源の効果／伝播の効果／地震動の観測と処理／付録 マグニチュードの定義・震度の性質ほか</t>
  </si>
  <si>
    <t>2018年12月刊行</t>
  </si>
  <si>
    <t>A5・ 368ページ</t>
  </si>
  <si>
    <t>地震動の物理学.eps</t>
  </si>
  <si>
    <t>669地震動の物理学</t>
  </si>
  <si>
    <t>新装版　火山学 Ⅰ</t>
  </si>
  <si>
    <t>ハンス・ウルリッヒ・シュミンケ/隅田まり、西村裕一　訳</t>
  </si>
  <si>
    <t>火山学の世界的権威による定評ある教科書。豊富なカラー図写真で解説。日本の火山も数多く紹介。初学者に役立つ簡易用語解説も収録。</t>
  </si>
  <si>
    <t>2016年6月刊行</t>
  </si>
  <si>
    <t>A4変形・200ページ</t>
  </si>
  <si>
    <t>新装版　火山学 Ⅰ.eps</t>
  </si>
  <si>
    <t>670新装版　火山学 Ⅰ</t>
  </si>
  <si>
    <t>新装版　火山学 Ⅱ</t>
  </si>
  <si>
    <t>火山活動のプロセスと火山学の最新テーマについてプレートテクトニクス理論に基づき,フルカラーの写真と図版でわかりやすく解説。</t>
  </si>
  <si>
    <t>A4変形・242ページ</t>
  </si>
  <si>
    <t>新装版　火山学 Ⅱ.eps</t>
  </si>
  <si>
    <t>671新装版　火山学 Ⅱ</t>
  </si>
  <si>
    <t>リモートセンシング事典</t>
  </si>
  <si>
    <t>日本リモートセンシング学会 編</t>
  </si>
  <si>
    <t>リモートセンシングとは、「物を触らずに調べる」技術のことであり、観測機器（センサ）を人工衛星や航空機などに搭載し、地球の表面付近を観測する技術である。本書は、基本原理、要素技術、陸・水・大気・災害などにおける利用事例、観測衛星センサ、取り巻く環境など約300項目を見開きで解説。</t>
  </si>
  <si>
    <t>A5・758ページ</t>
  </si>
  <si>
    <t>リモートセンシング事典.eps</t>
  </si>
  <si>
    <t>672リモ-トセンシング事典</t>
  </si>
  <si>
    <t>Earth for All 万人のための地球</t>
  </si>
  <si>
    <t>武内和彦 監訳/ローマクラブ日本 監修/森秀行、高橋康夫 訳</t>
  </si>
  <si>
    <t>地質学的新時代である人新世に突入した地球。本書はシステムダイナミクスモデルに基づき5つの方向転換の必要性を訴える。地球における文明の21世紀的サバイバルガイド。</t>
  </si>
  <si>
    <t>Earth for All　万人のための地球.eps</t>
  </si>
  <si>
    <t>673Earth for All 万人のための地球</t>
  </si>
  <si>
    <t>みんなで考える地球環境 Q&amp;A 145</t>
  </si>
  <si>
    <t>藤倉良 訳</t>
  </si>
  <si>
    <t>地球規模の環境問題に対し、私達は何ができるのか？本書は、著者によるデータ分析や問題にどう対処すべきかといった145の提言がQ&amp;A方式でまとめられている。</t>
  </si>
  <si>
    <t>2022年8月刊行</t>
  </si>
  <si>
    <t>みんなで考える地球環境 Q&amp;A １４５.eps</t>
  </si>
  <si>
    <t>674みんなで考える地球環境 Q&amp;A 145</t>
  </si>
  <si>
    <t>06.ai</t>
  </si>
  <si>
    <t>岩波　生物学辞典　第５版</t>
  </si>
  <si>
    <t>巌佐庸,倉谷滋,斎藤成也,塚谷裕一 編</t>
  </si>
  <si>
    <t>第４版刊行以降の、ヒトゲノム解読をはじめとする生物学の大変革を反映した大改訂版。４００名超の専門家が全項目を校閲・修正し新項目を追加。生物学と周辺分野を網羅し、初学者から研究者まで必携！</t>
  </si>
  <si>
    <t>2013年2月刊行</t>
  </si>
  <si>
    <t>菊判・2192ページ</t>
  </si>
  <si>
    <t>岩波生物学辞典.eps</t>
  </si>
  <si>
    <t>675岩波　生物学辞典　第5版</t>
  </si>
  <si>
    <t>エッセンシャル遺伝学・ゲノム科学（原著第7版）</t>
  </si>
  <si>
    <t>Daniel L. Hartl　著／中村千春、岡田清孝　編訳</t>
  </si>
  <si>
    <t>2021年1月刊行</t>
  </si>
  <si>
    <t>エッセンシャル遺伝学・ゲノム科学.eps</t>
  </si>
  <si>
    <t>676エッセンシャル遺伝学・ゲノム科学(原著第7版)</t>
  </si>
  <si>
    <t>17_京都大学学術出版会</t>
  </si>
  <si>
    <t>京都大学学術出版会</t>
  </si>
  <si>
    <t>海産無脊椎動物多様性学</t>
  </si>
  <si>
    <t>京都大学瀬戸臨海実験所創立100周年記念出版編集委員会　編</t>
  </si>
  <si>
    <t>地球上の海洋生物の種数の70％以上を占める海産無脊椎動物。中でも高い多様性と独自性を有する日本と関連地域における海産無脊椎動物の研究の最前線を、系統分類、生態、行動、保全を軸に紹介する。京都大学瀬戸臨海実験所の創立100周年を記念し、日本の海産無脊椎動物研究の英知を結集した一冊。</t>
  </si>
  <si>
    <t>菊・706ページ</t>
  </si>
  <si>
    <t>海産無脊椎動物多様性学.eps</t>
  </si>
  <si>
    <t>677海産無脊椎動物多様性学</t>
  </si>
  <si>
    <t>寄生虫進化生態学</t>
  </si>
  <si>
    <t>Robert Poulin／片平浩孝、川西亮太、入谷亮介　訳</t>
  </si>
  <si>
    <t>寄生虫の生態学および進化学的に研究例を体系的にまとめあげ、分野における研究レベルを押し上げた革新的な教科書“Evolutionary Ecology of Parasites（Second edition）”の待望の邦訳。これを読まずして寄生虫の進化生態学的研究は不可能である。</t>
  </si>
  <si>
    <t>寄生虫進化生態学.eps</t>
  </si>
  <si>
    <t>678寄生虫進化生態学</t>
  </si>
  <si>
    <t>Pythonによるバイオインフォマティクス 原著第2版</t>
  </si>
  <si>
    <t>Sebastian Bassi　著／樋口千洋　監訳</t>
  </si>
  <si>
    <t>本書は極力バイオ研究の話題を扱いながら、メモリ管理など、Python利用をつきつめると問題になる項目までをカバーしている。研究をサポートする技術者をはじめ、実験主体の研究者やこれからバイオ系の研究を始める若い方々へ向けても有益な情報となりうる。</t>
  </si>
  <si>
    <t>B5・446ページ</t>
  </si>
  <si>
    <t>Pythonによるバイオインフォマティクス.eps</t>
  </si>
  <si>
    <t>679Pythonによるバイオインフォマティクス 原著第2版</t>
  </si>
  <si>
    <t>生態学のための階層モデリング</t>
  </si>
  <si>
    <t>Marc Kéry、J. Andrew Royle／深谷肇一、飯島勇人、伊東宏樹　監訳</t>
  </si>
  <si>
    <t>本書は統計モデリングの実践的な解説書でもあり、確率過程と統計モデルを深く理解するためのアプローチとして、確率シミュレーションの重要性が強調されている。この視点は、初学者が統計的データ解析の基本概念を理解する助けとなるだろう。</t>
  </si>
  <si>
    <t>B5・832ページ</t>
  </si>
  <si>
    <t>生態学のための階層モデリング.eps</t>
  </si>
  <si>
    <t>680生態学のための階層モデリング</t>
  </si>
  <si>
    <t>野生生物の生息適地と分布モデリング</t>
  </si>
  <si>
    <t>Antoine Guisan、Wilfried Thuiller、Niklaus E. Zimmermann／久保田康裕　監訳</t>
  </si>
  <si>
    <t>本書は、生態学的ニッチに基づく生息適地モデルの構築、評価および予測に関して、鍵となるプロセスを解説している。これらは、種分布や生物多様性の将来的パターンを理解あるいは予測するために必要かつ基本的な手順である。</t>
  </si>
  <si>
    <t>2020年2月刊行</t>
  </si>
  <si>
    <t>菊・528ページ</t>
  </si>
  <si>
    <t>野生生物の生息適地と分布モデリング.eps</t>
  </si>
  <si>
    <t>681野生生物の生息適地と分布モデリング</t>
  </si>
  <si>
    <t>理論生物学概論</t>
  </si>
  <si>
    <t>望月敦史</t>
  </si>
  <si>
    <t>本書は、分子生物学、細胞生物学、発生生物学にまたがる様々な理論研究を紹介し、同時に主要な数理的方法を解説した教科書である。各章では生命科学の重要なトピックを取り上げ、生命現象が理論的に解明される面白さと、数理的手法の重要性を、読みやすいストーリーで学べる形となっている。</t>
  </si>
  <si>
    <t>理論生物学概論.eps</t>
  </si>
  <si>
    <t>682理論生物学概論</t>
  </si>
  <si>
    <t>進化理論の構造　全2巻</t>
  </si>
  <si>
    <t>S・J・グールド／渡辺政隆 訳</t>
  </si>
  <si>
    <t>『ワンダフル・ライフ』でおなじみのS・J・グールドが、その全精力を傾けて綴った、ドラマティックなエピソード満載の進化理論全史。ゲーテ、ラマルク、ダーウィンから現代総合説までの［歴史篇］と、創造説との闘い、ドーキンスとの角逐、自身の断続平衡説をめぐる論争などを収めた［現代篇］。</t>
  </si>
  <si>
    <t>A5・総1928ページ</t>
  </si>
  <si>
    <t>進化理論の構造.eps</t>
  </si>
  <si>
    <t>683進化理論の構造　全2巻</t>
  </si>
  <si>
    <t>テイツ／ザイガー 植物生理学・発生学 原著第6版</t>
  </si>
  <si>
    <t>リンカーン・テイツ／エドゥアルド・ザイガー／イアン・M・モーラー／アンガス・マーフィー 　編　西谷和彦／島崎研一郎　監訳</t>
  </si>
  <si>
    <t>世界標準の教科書、待望の翻訳改訂版！ 植物の成長や発生に関わる章の構成が大幅にリニューアルされ、内容は新しい知見を反映したものにアップデートされました。美しい写真や図版は、学生の理解を助けます。主要項目を網羅しているので、研究者も必携の一冊です。</t>
  </si>
  <si>
    <t>2017年2月刊行</t>
  </si>
  <si>
    <t>A4・831ページ</t>
  </si>
  <si>
    <t>テイツザイガー植物生理学・発生学.eps</t>
  </si>
  <si>
    <t>684テイツ/ザイガ- 植物生理学・発生学 原著第6版</t>
  </si>
  <si>
    <t>30_三省堂</t>
  </si>
  <si>
    <t>三省堂</t>
  </si>
  <si>
    <t>生物の進化大事典</t>
  </si>
  <si>
    <t>スティーヴ・パーカー　編／養老孟司　日本語版総監修／日暮雅通、中川泉　訳</t>
  </si>
  <si>
    <t>最新の知見に基づき、最古の生命から現生人類ホモ・サピエンスまで生物の進化史を俯瞰できる。進化の研究上、重要な絶滅種や現生種を紹介。特に爬虫類と哺乳類は全体の半分以上を使い、霊長類を含めた人類の進化についても詳しく解説。</t>
  </si>
  <si>
    <t>B5変型判・ 576ページ</t>
  </si>
  <si>
    <t>生物の進化大事典.eps</t>
  </si>
  <si>
    <t>685生物の進化大事典</t>
  </si>
  <si>
    <t>47_筑摩書房</t>
  </si>
  <si>
    <t>筑摩書房</t>
  </si>
  <si>
    <t>ネアンデルタール</t>
  </si>
  <si>
    <t>レベッカ・ウラッグ・サイクス/野中香方子　訳</t>
  </si>
  <si>
    <t>けが人をケアし、肉を加熱調理し、ホモ・サピエンスと交配した「わたしたちにもっとも近い人類」であるネアンデルタール人。その文化や暮らしを、最新の研究をもとに親愛をこめていきいきと描く。ユヴァル・ノア・ハラリ推薦。</t>
  </si>
  <si>
    <t>四六・632ページ</t>
  </si>
  <si>
    <t>ネアンデルタール.eps</t>
  </si>
  <si>
    <t>686ネアンデルタ-ル</t>
  </si>
  <si>
    <t>MICRO LIFE　図鑑 美しきミクロの世界</t>
  </si>
  <si>
    <t>スミソニアン協会　編　遠藤 秀紀・細矢 剛 　日本語版監修</t>
  </si>
  <si>
    <t>動物、植物、菌類など、小さな生物から大きな動物の細部までを、驚異的な顕微鏡技術を駆使して超拡大写真で解説する図鑑。「栄養分の接種」「体を維持する動力」「感知と反応」「動き」「支持と防御」「生殖」「成長と変化」「生息地と生活様式」の機能と生態によるテーマ別の章構成。</t>
  </si>
  <si>
    <t>MICRO LIFE　図鑑 美しきミクロの世界.eps</t>
  </si>
  <si>
    <t>687MICRO LIFE　図鑑 美しきミクロの世界</t>
  </si>
  <si>
    <t>OCEAN LIFE 図鑑 海の生物</t>
  </si>
  <si>
    <t>スミソニアン協会・ロンドン自然史博物館　監修　遠藤秀紀・長谷川和範　日本語版監修</t>
  </si>
  <si>
    <t>多様性に満ちた動物・植物たちを、圧倒的なビジュアルで紹介。手に取るように海がわかる、新しい海洋生物の図鑑が誕生！海岸、サンゴ礁、沿岸海、外洋、極域海洋など、海の地域別の構成で生物種を解説。</t>
  </si>
  <si>
    <t>OCEAN LIFE図鑑海の生物.eps</t>
  </si>
  <si>
    <t>688OCEAN LIFE 図鑑 海の生物</t>
  </si>
  <si>
    <t>ZOOLOGY 図鑑 動物の世界</t>
  </si>
  <si>
    <t>スミソニアン協会・ロンドン自然史博物館　監修　遠藤秀紀　日本語版監修</t>
  </si>
  <si>
    <t>躍動感あふれるビジュアルで生き物への好奇心がゆさぶられる決定的動物図鑑が誕生！動物界、形と大きさ、骨格、皮膚、感覚、口と顎、肢・腕、翼、卵と子……など、10テーマで生き物の形態と生態を紹介。</t>
  </si>
  <si>
    <t>B4変型・440ページ</t>
  </si>
  <si>
    <t>ZOOLOGY 図鑑 動物の世界.eps</t>
  </si>
  <si>
    <t>689ZOOLOGY 図鑑 動物の世界</t>
  </si>
  <si>
    <t>日本淡水産動植物プランクトン図鑑［第2版］</t>
  </si>
  <si>
    <t>田中正明</t>
  </si>
  <si>
    <t>淡水産プランクトンは、環境指標生物としてその重要性をますます増している。図や写真を多用することで、分類同定作業に必携の定評ある図鑑を、最新の分類体系に基づき、全面的にアップデート。収録種も大幅に増補し2500以上となり、説明もよりわかりやすくなった決定版。</t>
  </si>
  <si>
    <t>A5・772ページ</t>
  </si>
  <si>
    <t>日本淡水産動植物プランクトン図鑑［第2版］.eps</t>
  </si>
  <si>
    <t>690日本淡水産動植物プランクトン図鑑[第2版]</t>
  </si>
  <si>
    <t>多様性の内分泌学</t>
  </si>
  <si>
    <t>竹井祥郎、溝口明</t>
  </si>
  <si>
    <t>比較内分泌学は、生物の個体内の諸現象に関与するホルモンを進化の観点から統合的に理解する学問である。本書では、多様な生物を題材に進化の観点で内分泌の基礎を網羅し、種々のホルモンを整理する。動物生理学を学ぶ学生やヒト内分泌のより深い理解を目指す研究者の必読書。</t>
  </si>
  <si>
    <t>多様性の内分泌学.eps</t>
  </si>
  <si>
    <t>691多様性の内分泌学</t>
  </si>
  <si>
    <t>魚類学の百科事典</t>
  </si>
  <si>
    <t>一般社団法人日本魚類学会 編</t>
  </si>
  <si>
    <t>●分類、系統、形態、分布、生態、行動、生理、発生、遺伝、保護、社会の11章立てに291項目に凝縮。●ワンテーマ見開き（2または4頁）完結でどこからでも興味深く読める。●国内外で活躍する研究者や実務家221名による新鮮な書下ろし。●最新の研究動向を反映し、魚類学の多彩な側面を広く深く解説。</t>
  </si>
  <si>
    <t>2018年10月刊行</t>
  </si>
  <si>
    <t>A5･756ページ</t>
  </si>
  <si>
    <t>9784621303177.eps</t>
  </si>
  <si>
    <t>692魚類学の百科事典</t>
  </si>
  <si>
    <t>動物学の百科事典</t>
  </si>
  <si>
    <t>（公社）日本動物学会 編</t>
  </si>
  <si>
    <t>日本動物学会編集による書下ろしの事典。１項目２頁／４頁の解説で、分類系統、遺伝、細胞、進化、発生、生理・神経系、内分泌、生体防御、行動、生態、さらには歴史、応用としてのバイオミメティクスまでの各分野を１章ずつ設け、動物学が一望できる。</t>
  </si>
  <si>
    <t>A5･808ページ</t>
  </si>
  <si>
    <t>9784621303092.eps</t>
  </si>
  <si>
    <t>693動物学の百科事典</t>
  </si>
  <si>
    <t>オールコック・ルーベンスタイン　動物行動学　原書11版</t>
  </si>
  <si>
    <t>松島俊也、相馬雅代、的場知之　訳</t>
  </si>
  <si>
    <t>動物行動学の分野で、世界で40年以上読み継がれてきた教科書の翻訳版。原書11版では、改訂を重ねて成熟した構成と “行動を物語る”スタイルはそのままに、最新の研究成果を盛り込んで一新。豊富な写真・図も最新のものになっています。</t>
  </si>
  <si>
    <t>B5・492ページ</t>
  </si>
  <si>
    <t>9784621305898.eps</t>
  </si>
  <si>
    <t>694オ-ルコック・ル-ベンスタイン　動物行動学　原書11版</t>
  </si>
  <si>
    <t>07.ai</t>
  </si>
  <si>
    <t>冥王代生命学</t>
  </si>
  <si>
    <t>丸山茂徳、戎崎俊一、金井昭夫、黒川顕</t>
  </si>
  <si>
    <t>最も古い地質年代「冥王代」の地球環境の研究に基づき，生命起源の新説を提示。〔内容〕研究史／生命とはなにか／太陽系惑星形成論／地球の誕生／冥王代地球表層環境／生命誕生場の条件／生命誕生場の復元：自然原子炉間欠泉モデル／他</t>
  </si>
  <si>
    <t>17175.eps</t>
  </si>
  <si>
    <t>695冥王代生命学</t>
  </si>
  <si>
    <t>魅惑の生体物質をめぐる光と影　ホルモン全史</t>
  </si>
  <si>
    <t>R．H．エプスタイン 著　坪井 貴司 訳</t>
  </si>
  <si>
    <t>人体を健康に機能させるために人体自らがつくりだす物質「ホルモン」に関するノンフィクション．前半は，ホルモンの存在や機能がわかるまでの科学史（ミステリー）．後半は，最近の話題も交えて，特に注目に値するホルモンの働きや最新研究を解説．　</t>
  </si>
  <si>
    <t>四六 ・350ページ</t>
  </si>
  <si>
    <t>魅惑の生体物質をめぐる光と影　ホルモン全史.eps</t>
  </si>
  <si>
    <t>696魅惑の生体物質をめぐる光と影　ホルモン全史</t>
  </si>
  <si>
    <t>細胞死</t>
  </si>
  <si>
    <t>三浦　正幸・清水　重臣 編</t>
  </si>
  <si>
    <t>細胞死を総合的に扱った，今までにない書籍が登場．従来のアポトーシス細胞死にとどまらず，ネクロプトーシスやパイロプトーシスをはじめとする非アポトーシス細胞死を詳説した．またアポトーシスを中心に，細胞死の分子機構について，最新の知見を解説．さらに，疾患や生理機能とのかかわりも示した．細胞死のすべてがわかる一冊．</t>
  </si>
  <si>
    <t>B5　206ページ</t>
  </si>
  <si>
    <t>細胞死.eps</t>
  </si>
  <si>
    <t>697細胞死</t>
  </si>
  <si>
    <t>進化するがん創薬</t>
  </si>
  <si>
    <t>清宮啓之</t>
  </si>
  <si>
    <t>副作用の大きい抗がん剤に代わるがんの薬物療法薬として，分子標的治療薬と免疫療法薬を中心とする，従来とは違う作用機序をもつがん治療薬剤の開発が進んでいる．これはすでにがん領域を重点領域のひとつとして位置づけられており，すでにがん治療薬開発において中心的な役割を担うようになっている．本書は，がん特有な生命現象にかかわる責任分子やそれらを標的にしたがん分子標的治療薬，新たな治療標的となる因子などについて，最新の知見をまとめた．</t>
  </si>
  <si>
    <t>2019年6月刊行</t>
  </si>
  <si>
    <t>B5　344ページ</t>
  </si>
  <si>
    <t>進化するがん創薬.eps</t>
  </si>
  <si>
    <t>698進化するがん創薬</t>
  </si>
  <si>
    <t>ビジュアルバイオテクノロジー</t>
  </si>
  <si>
    <t>Carolyn A. Dehlinger 著</t>
  </si>
  <si>
    <t>現代のバイオテクノロジーについて広く学べる教科書．分子生物学の基本から解説されているため，初学者でも無理なく読み進めることができる．フルカラーの図版や写真を豊富に掲載．分子生物学や生物工学の知識や技術を，社会と関連づけながら学べるよう随所に工夫が凝らされている．これから生物工学分野へ進もうとする学生必読の1冊．</t>
  </si>
  <si>
    <t>A4変・280ページ</t>
  </si>
  <si>
    <t>ビジュアルバイオテクノロジー.eps</t>
  </si>
  <si>
    <t>699ビジュアルバイオテクノロジ-</t>
  </si>
  <si>
    <t>光合成のエネルギー変換と物質変換</t>
  </si>
  <si>
    <t>杉浦 美羽、伊藤 繁、南後 守</t>
  </si>
  <si>
    <t>エネルギー・環境問題を解決するために，ますます注目が集まる人工光合成．その開発の基礎となる，光合成のエネルギー変換と物質変換について，最新の知見を交え，総合的に解説する．</t>
  </si>
  <si>
    <t>2015年4月刊行</t>
  </si>
  <si>
    <t>光合成のエネルギー変換と物質変換.eps</t>
  </si>
  <si>
    <t>700光合成のエネルギ-変換と物質変換</t>
  </si>
  <si>
    <t xml:space="preserve">医療応用をめざすゲノム編集 </t>
  </si>
  <si>
    <t>真下 知士・金田 安史 編</t>
  </si>
  <si>
    <t>ゲノム編集とその医療応用における最新の開発動向，技術・倫理的課題，未来展望について，日本を代表する研究者が解説する．</t>
  </si>
  <si>
    <t>B5・274ページ</t>
  </si>
  <si>
    <t>医療応用をめざすゲノム編集 .eps</t>
  </si>
  <si>
    <t xml:space="preserve">701医療応用をめざすゲノム編集 </t>
  </si>
  <si>
    <t>次世代医薬とバイオ医療</t>
  </si>
  <si>
    <t>長野哲雄、川西徹　編</t>
  </si>
  <si>
    <t>医薬と医療に革新をもたらす画期的創薬研究、多様化するモダリティをまとめて解説。中分子医薬（ペプチド医薬、核酸医薬）から、mRNAワクチン、再生医療・細胞治療、遺伝子治療、AI創薬にいたるまで、わかりやすく紹介。</t>
  </si>
  <si>
    <t>次世代医薬とバイオ医療.eps</t>
  </si>
  <si>
    <t>702次世代医薬とバイオ医療</t>
  </si>
  <si>
    <t>クーパー分子細胞生物学 第８版</t>
  </si>
  <si>
    <t>G.M.Cooper　著／須藤和夫、堅田利明　編</t>
  </si>
  <si>
    <t>米国で定評のある教科書の翻訳版。これ一冊で最新の生化学、分子生物学、細胞生物学が学べる！　原書は出版以来改訂を重ねて、米国では細胞生物学の入門教科書として定番となっている。細胞の生物学に関わる重要な諸過程が“分子レベルの言葉”で解説されている。</t>
  </si>
  <si>
    <t>B5変・568ページ</t>
  </si>
  <si>
    <t>クーパー分子細胞生物学第８版.eps</t>
  </si>
  <si>
    <t>703ク-パ-分子細胞生物学 第8版</t>
  </si>
  <si>
    <t>相分離生物学の全貌</t>
  </si>
  <si>
    <t>白木賢太郎　編</t>
  </si>
  <si>
    <t>勃興する相分離生物学の現状と展望を、多領域の研究者が自由なスタイルで解説。新分野の研究を始める前にひも解く基本書でありながら、研究をしながら座右に置くアイデア辞典にもなる。</t>
  </si>
  <si>
    <t>B5・416ページ</t>
  </si>
  <si>
    <t>相分離生物学の全貌.eps</t>
  </si>
  <si>
    <t>704相分離生物学の全貌</t>
  </si>
  <si>
    <t>バイオ医薬：基礎から開発まで</t>
  </si>
  <si>
    <t>石井明子、川西徹、長野哲雄　編</t>
  </si>
  <si>
    <t>学部学生や大学院生でも興味をもって通読できるように編集された「バイオ医薬」に関する本邦初の本格的教科書。アカデミアの研究者以外に、バイオ医薬品開発に実際に携わった経験をもつ企業研究者が執筆陣に加わり、学生が学習すべきバイオ医薬品開発にかかわる基本的事項を網羅している。</t>
  </si>
  <si>
    <t>A5・244ページ</t>
  </si>
  <si>
    <t>バイオ医薬.eps</t>
  </si>
  <si>
    <t>705バイオ医薬:基礎から開発まで</t>
  </si>
  <si>
    <t>ミースフェルド生化学</t>
  </si>
  <si>
    <t>R.L.Miesfeld、M.M.McEvoy　著／水島昇　監訳</t>
  </si>
  <si>
    <t>従来の生化学の教科書の概念を刷新する新しい教科書。美しいイラストや画像，写真に合うように文章が書き起こされており、図と本文が分かつことができないほど馴染んでいる。生化学が知的興奮を覚える学問であることを実感できる。</t>
  </si>
  <si>
    <t>B5変・1024ページ</t>
  </si>
  <si>
    <t>ミースフェルド生化学.eps</t>
  </si>
  <si>
    <t>706ミ-スフェルド生化学</t>
  </si>
  <si>
    <t>生体高分子結晶のX線構造解析</t>
  </si>
  <si>
    <t>竹中章郎　編著</t>
  </si>
  <si>
    <t>タンパク質や核酸等の生体高分子のX線結晶構造解析は広く用いられているが、原理に対する理解不足などにより、データの不備や不都合が生じるケースが度々みられる。本書は、生体高分子のX線構造解析を進めるうえで必要な実践的技術や注意点、理論を詳説。構造解析を正しく進めたい研究者必読の一冊。</t>
  </si>
  <si>
    <t>B5・332ページ</t>
  </si>
  <si>
    <t>生体高分子結晶のX線構造解析.eps</t>
  </si>
  <si>
    <t>707生体高分子結晶のX線構造解析</t>
  </si>
  <si>
    <t>遺伝学の百科事典</t>
  </si>
  <si>
    <t>公益財団法人　遺伝学普及会　日本遺伝学会　編</t>
  </si>
  <si>
    <t>遺伝学は、様々な特徴が祖先から子孫へどのように受け継がれるのかをひもとき、多種多様な生命が地球上になぜ存在するのかを解き明かす現代の生命科学の根幹をなす学問である。本書は、基礎知識から先端的な研究内容までを幅広くまとめ、一冊で遺伝学の重要テーマと、発展の歴史を学ぶことができる。</t>
  </si>
  <si>
    <t>A5・690ページ</t>
  </si>
  <si>
    <t>遺伝学の百科事典.eps</t>
  </si>
  <si>
    <t>708遺伝学の百科事典</t>
  </si>
  <si>
    <t>クロマチン解析実践プロトコール</t>
  </si>
  <si>
    <t>大川恭行、宮成悠介　編</t>
  </si>
  <si>
    <t>エキスパートらによる，エピゲノムによる遺伝子発現制御をさらに一歩深く見るための最先端プロトコール集．シングルセルレベルの解像度や，空間情報も求められる時代に，本当に使える実験法はこれだ！</t>
  </si>
  <si>
    <t>9784758122481.eps</t>
  </si>
  <si>
    <t>709クロマチン解析実践プロトコ-ル</t>
  </si>
  <si>
    <t>フロントランナー直伝　相分離解析プロトコール</t>
  </si>
  <si>
    <t>加藤昌人、白木賢太郎、中川真一　編</t>
  </si>
  <si>
    <t>「これって相分離？」と悩むあなたに．精製やイメージング，動態評価，定量解析など，実績ある先駆者たちによる細胞内外での解析プロトコールを結集．さらに頻発トラブルへの対応もQ＆A形式で多数掲載！</t>
  </si>
  <si>
    <t>B5・247ページ</t>
  </si>
  <si>
    <t>9784758122597.eps</t>
  </si>
  <si>
    <t>710フロントランナ-直伝　相分離解析プロトコ-ル</t>
  </si>
  <si>
    <t>リアルタイム・デジタルPCR実験スタンダード</t>
  </si>
  <si>
    <t>北條浩彦　編</t>
  </si>
  <si>
    <t>リアルタイムPCRで何ができる？デジタルPCRのメリットは？実験・診断の現場で急速に普及する先端PCR．核酸増幅の原理，検量線の読み方の基本からmRNA発現，環境ゲノム解析など実用プロトコールまで紹介</t>
  </si>
  <si>
    <t>B5・301ページ</t>
  </si>
  <si>
    <t>9784758122573.eps</t>
  </si>
  <si>
    <t>711リアルタイム・デジタルPCR実験スタンダ-ド</t>
  </si>
  <si>
    <t>空間オミクス解析スタートアップ実践ガイド</t>
  </si>
  <si>
    <t>鈴木　穣　編</t>
  </si>
  <si>
    <t>シングルセル解析の弱点「位置情報の損失」を補う新技術は，実際どこまで使えるのか?! 次々に開発される機器のそれぞれの特徴とプロトコール，さらに応用例と今後の技術展望まで，最先端の情報を凝縮した1冊．</t>
  </si>
  <si>
    <t>B5・244ページ</t>
  </si>
  <si>
    <t>9784758122610.eps</t>
  </si>
  <si>
    <t>712空間オミクス解析スタ-トアップ実践ガイド</t>
  </si>
  <si>
    <t>新世代フローサイトメトリー活用スタンダード</t>
  </si>
  <si>
    <t>清田　純、山本拓也　編</t>
  </si>
  <si>
    <t>ハイパラメーター（多色）化した機器のポテンシャルを活かし，測りにくいものも測る，分けにくいものも分ける！論文やマニュアルに載らないユーザー目線の情報や，がん・免疫研究やシングルセル解析の実例を満載．</t>
  </si>
  <si>
    <t>9784758122542.eps</t>
  </si>
  <si>
    <t>713新世代フロ-サイトメトリ-活用スタンダ-ド</t>
  </si>
  <si>
    <t>発光イメージング実験ガイド</t>
  </si>
  <si>
    <t>永井健治、小澤岳昌　編</t>
  </si>
  <si>
    <t>より明るく，細胞レベルの観察も可能になった発光イメージング．励起光が必要ない発光を使いこなせば，生体深部まで，定量的なイメージングが実現！蛍光観察でお悩みの方，発光観察を始めてみたい方におすすめ！</t>
  </si>
  <si>
    <t>B5・223</t>
  </si>
  <si>
    <t>9784758122405.eps</t>
  </si>
  <si>
    <t>714発光イメ-ジング実験ガイド</t>
  </si>
  <si>
    <t>マウス・ラットモデル作製・解析プロフェッショナル</t>
  </si>
  <si>
    <t>先端モデル動物支援プラットフォーム（AdAMS）　編</t>
  </si>
  <si>
    <t>ゲノム編集でマウス・ラット研究の重要性が高まる中，課題を突破する実験書．モデル動物の作出，病理解析，行動解析，スクリーニングの達人により，あたかも研究支援を受けるように技術を導入できるノウハウが満載</t>
  </si>
  <si>
    <t>9784758121125.eps</t>
  </si>
  <si>
    <t>715マウス・ラットモデル作製・解析プロフェッショナル</t>
  </si>
  <si>
    <t>生態学大図鑑</t>
  </si>
  <si>
    <t>ジュリア・シュローダー　ほか／鷲谷いづみ　訳</t>
  </si>
  <si>
    <t>近年、SDGsに関心が高まっているが、その理念の源流の一つであるのが生態学。本書では、生態学の基盤である生物の分類・進化、地球史、DNAなどから、生態学の基礎をなす食物連鎖、生態的ニッチ、バイオームなどについて図を豊富に用いてわかりやすく解説。SDGsの本質も理解できる一冊。</t>
  </si>
  <si>
    <t>B5変型判・352ページ</t>
  </si>
  <si>
    <t>生態学大図鑑.eps</t>
  </si>
  <si>
    <t>716生態学大図鑑</t>
  </si>
  <si>
    <t>改訂新版　日本の野生植物 １</t>
  </si>
  <si>
    <t>大橋広好、門田裕一、邑田仁、米倉浩司、木原浩 編</t>
  </si>
  <si>
    <t>日本を代表する植物図鑑、30年ぶりの改訂。新しい系統分類体系APGIIIを採用、旧版の知見をもとに新しい情報を付加し、カラー写真も一新。第1巻はソテツ科からカヤツリグサ科を収載。</t>
  </si>
  <si>
    <t>四六倍　666ページ</t>
  </si>
  <si>
    <t>平凡社05_日本の野生植物１.eps</t>
  </si>
  <si>
    <t>717改訂新版　日本の野生植物 1</t>
  </si>
  <si>
    <t>改訂新版　日本の野生植物 ２</t>
  </si>
  <si>
    <t>第２巻はイネ科からイラクサ科を収載。属の検索表、種の検索表を一新。</t>
  </si>
  <si>
    <t>2016年3月刊行</t>
  </si>
  <si>
    <t>四六倍　640ページ</t>
  </si>
  <si>
    <t>平凡社06_日本の野生植物２.eps</t>
  </si>
  <si>
    <t>718改訂新版　日本の野生植物 2</t>
  </si>
  <si>
    <t>改訂新版　日本の野生植物 ３</t>
  </si>
  <si>
    <t>第３巻はバラ科からセンダン科を収載。南西諸島、小笠原諸島の植物にも重点を置く。</t>
  </si>
  <si>
    <t>四六倍　604ページ</t>
  </si>
  <si>
    <t>平凡社07_日本の野生植物３.eps</t>
  </si>
  <si>
    <t>719改訂新版　日本の野生植物 3</t>
  </si>
  <si>
    <t>改訂新版　日本の野生植物 ４</t>
  </si>
  <si>
    <t>第４巻はアオイ科からキョウチクトウ科を収載。帰化植物、外来植物にも配慮した解説。</t>
  </si>
  <si>
    <t>四六倍　608ページ</t>
  </si>
  <si>
    <t>平凡社08_日本の野生植物４.eps</t>
  </si>
  <si>
    <t>720改訂新版　日本の野生植物 4</t>
  </si>
  <si>
    <t>改訂新版　日本の野生植物 ５+総索引</t>
  </si>
  <si>
    <t>第５巻はヒルガオ科からスイカズラ科を収載。総索引（別冊）付。充実した総索引によりレファランス性がさらに向上。</t>
  </si>
  <si>
    <t>四六倍　760ページ</t>
  </si>
  <si>
    <t>平凡社09_日本の野生植物５.eps</t>
  </si>
  <si>
    <t>721改訂新版　日本の野生植物 5+総索引</t>
  </si>
  <si>
    <t>08.ai</t>
  </si>
  <si>
    <t>図説 日本木造建築事典 —構法の歴史—</t>
  </si>
  <si>
    <t>坂本功　総編集／大野敏、大橋好光、腰原幹雄、後藤治、清水真一、藤田香織、光井渉　編</t>
  </si>
  <si>
    <t>構造・構法の面に注目して建築の歴史を再構築。〔内容〕構造から見た日本の木造建築／社寺建築の発達／住宅系建築の構造／城郭建築の構造／各部構法の変遷／建築生産／明治以降の木造建築／現代の伝統構法</t>
  </si>
  <si>
    <t>B5・584ページ</t>
  </si>
  <si>
    <t>26645.eps</t>
  </si>
  <si>
    <t>722図説 日本木造建築事典 -構法の歴史-</t>
  </si>
  <si>
    <t>造園大百科事典</t>
  </si>
  <si>
    <t>亀山章　総編集</t>
  </si>
  <si>
    <t>本事典では学術，行政，実務の多様な側面から造園の基本的知識を集大成し，その新たな全体像を提示する。〔内容〕原論／歴史／風景・景観計画／都市・地域計画／公園緑地計画／生きものと生態系の保全／自然環境の再生と植生管理／植栽デザイン／緑地機能／造園空間の整備／行政計画・制度／他</t>
  </si>
  <si>
    <t>B5・708ページ</t>
  </si>
  <si>
    <t>41041.eps</t>
  </si>
  <si>
    <t>723造園大百科事典</t>
  </si>
  <si>
    <t>水文・水資源ハンドブック 第二版</t>
  </si>
  <si>
    <t>水文・水資源学会　編</t>
  </si>
  <si>
    <t>水の問題を考える上で手元に置きたい1冊。〔内容〕気候・気象／水循環／物質循環／水と地形・土地利用・気候／観測モニタリングと水文量の評価法／水文量の統計分析／シミュレーションモデルとその応用／気候変動と水循環／水災害／水の利用と管理／水の政策と法体系／水の国際問題と国際協力　他</t>
  </si>
  <si>
    <t>B5・640ページ</t>
  </si>
  <si>
    <t>26174.eps</t>
  </si>
  <si>
    <t>724水文・水資源ハンドブック 第二版</t>
  </si>
  <si>
    <t>ポストアーバン都市・地域論</t>
  </si>
  <si>
    <t>ハンス・ウェストルンド、ティグラン・ハース　編著／小林 潔司　監訳／堤 研二、松島 格也　訳</t>
  </si>
  <si>
    <t>【Regional Studies Association年間最優秀出版賞】待望の日本語訳。グローバルな経済で相互につながった都市と地域にとっての課題と新たな解決法を、世界クラスの研究者たちを結集して論じる。我が国の近未来を予想する１冊。</t>
  </si>
  <si>
    <t>2019年11月刊行</t>
  </si>
  <si>
    <t>菊判上製　416ページ</t>
  </si>
  <si>
    <t>ポストアーバン都市地域論.eps</t>
  </si>
  <si>
    <t>725ポストア-バン都市・地域論</t>
  </si>
  <si>
    <t>建築と触覚　空間と五感をめぐる哲学</t>
  </si>
  <si>
    <t>ユハニ・パッラスマー/百合田香織　訳</t>
  </si>
  <si>
    <t>いま、建築に何が求められているのか。建築を志す人にとって避けられないこの問いに、建築の根源に立ちかえって考えるヒントを与えてくれるのが本書。視覚が最重要視されるこの時代に、五感を統合するという建築の本来の役割を再考することで、建築にできることは何なのかが見えてくるはずです。</t>
  </si>
  <si>
    <t>建築と触覚.eps</t>
  </si>
  <si>
    <t>726建築と触覚　空間と五感をめぐる哲学</t>
  </si>
  <si>
    <t>近世民家における意匠操作　</t>
  </si>
  <si>
    <t>坂井禎介</t>
  </si>
  <si>
    <t>これまで体系的にまとめられてこなかった部材幅等の民家の寸法をまとめ、それを元に見せかけの部材や寸法調整技法（特殊な部材計画や特殊な部材配置）によって民家の意匠を意図的にコントロールする「意匠操作」を分析。実例を挙げて分類し、それらの意匠意図や意匠のこだわりの度合いを明快に示す。</t>
  </si>
  <si>
    <t>Ａ5・344ページ</t>
  </si>
  <si>
    <t>近世民家における意匠操作.eps</t>
  </si>
  <si>
    <t>727近世民家における意匠操作　</t>
  </si>
  <si>
    <t>59_西村書店</t>
  </si>
  <si>
    <t>西村書店</t>
  </si>
  <si>
    <t>フレッチャー 図説 世界建築の歴史大事典</t>
  </si>
  <si>
    <t>D.クリュックシャンク　編／飯田喜四郎　監訳</t>
  </si>
  <si>
    <t>古今東西の建築を網羅した世界建築史の決定版！　先史時代から20世紀まで欧米のみならずロシア、アフリカ、アジア、オセアニア各地の建築事例を圧倒的ボリュームの写真とイラストで解説。大改訂の第20版（原書）ではイスラムと20世紀の建築が充実。世界遺産の建造物、土俗建築、橋梁の情報も。</t>
  </si>
  <si>
    <t>2012年11月刊行</t>
  </si>
  <si>
    <t>B5・1926ページ</t>
  </si>
  <si>
    <t>フレッチャー図説世界建築の歴史大事典（西村書店）.eps</t>
  </si>
  <si>
    <t>728フレッチャ- 図説 世界建築の歴史大事典</t>
  </si>
  <si>
    <t>住まいの百科事典</t>
  </si>
  <si>
    <t>一般社団法人　日本家政学会　編</t>
  </si>
  <si>
    <t>住まいとは、あらゆる人々が健康で快適な暮らしを提供する場であるが、少子高齢化やライフスタイルの多様化などにより、暮らし方や住まいの概念が大きく変貌している。本事典は、現在の住まいにまつわる状況と、本来あるべき住まいの姿について、その基礎から応用までをわかりやすく解説する。</t>
  </si>
  <si>
    <t>A5・742ページ</t>
  </si>
  <si>
    <t>住まいの百科事典.eps</t>
  </si>
  <si>
    <t>729住まいの百科事典</t>
  </si>
  <si>
    <t>日本の建築文化事典</t>
  </si>
  <si>
    <t>平井聖　編集代表／後藤治　編集幹事</t>
  </si>
  <si>
    <t>建築を構成する空間概念や伝統的な建築・近現代の建築におけるくらしとそのつくり、神社仏閣の特徴、都市とのかかわり、その他建築にまつわる雑学・小話など、日本の建築文化を形作る上で欠かすことのできない331項目を取り上げる。</t>
  </si>
  <si>
    <t>A5・768ページ</t>
  </si>
  <si>
    <t>9784621304082.eps</t>
  </si>
  <si>
    <t>730日本の建築文化事典</t>
  </si>
  <si>
    <t>09.ai</t>
  </si>
  <si>
    <t>ROS2とPythonで作って学ぶAIロボット入門</t>
  </si>
  <si>
    <t>出村公成、萩原良信、升谷保博、タン・ジェフリー・ トゥ・チュアン　</t>
  </si>
  <si>
    <t>音声認識・合成、ビジョン、ナビゲーション、マニピュレーション、プランニングといったＡＩロボットの基礎理論とプログラミング技法をていねいに解説。人工知能とロボット工学の俯瞰的な知識を、手を動かしながら学ぼう！</t>
  </si>
  <si>
    <t>ROS2とPythonで作って学ぶAIロボット入門.eps</t>
  </si>
  <si>
    <t>731ROS2とPythonで作って学ぶAIロボット入門</t>
  </si>
  <si>
    <t>詳解　確率ロボティクス</t>
  </si>
  <si>
    <t>上田隆一</t>
  </si>
  <si>
    <t>僕たちは、こんな本を待っていた。Sebastian Thrunらの名著『確率ロボティクス』(マイナビ)の翻訳者であり、同分野の第一人者でもある、上田隆一氏が書き下ろす至極の入門書！理論→実装という一貫した流れで、丁寧に解説。Jupyter Notebook対応だから、すぐに実践できる！コードはGitHubで全部公開！</t>
  </si>
  <si>
    <t>詳解_確率ロボティクス.eps</t>
  </si>
  <si>
    <t>732詳解　確率ロボティクス</t>
  </si>
  <si>
    <t>照射材料科学の基礎</t>
  </si>
  <si>
    <t>Gary S. Was/松井秀樹 訳</t>
  </si>
  <si>
    <t>原子炉の安全性確保や廃炉に必須となる、放射線照射下の金属・合金材料の特性変化について、基礎から最新の知見まで網羅した教科書。各章には、照射効果の例や図解を多数掲載。照射材料科学にかかわる研究者・技術者、必携の一冊。</t>
  </si>
  <si>
    <t>照射材料科学の基礎.eps</t>
  </si>
  <si>
    <t>733照射材料科学の基礎</t>
  </si>
  <si>
    <t>復刊　非線形有限要素法の基礎と応用</t>
  </si>
  <si>
    <t>久田俊明、野口裕久</t>
  </si>
  <si>
    <t>1995年12月に刊行された同名書籍の待望の復刊。本書は内容をほぼ非線形問題に絞り、有限要素解析の基礎から応用までをつとめて詳しく、かつ具体的に紹介する。数理・物理的な側面と実用的な側面を併せ持つ魅力ある学問分野である非線形有限要素法の面白さ、奥深さを味わえる1冊。</t>
  </si>
  <si>
    <t>復刊　非線形有限要素法の基礎と応用.eps</t>
  </si>
  <si>
    <t>734復刊　非線形有限要素法の基礎と応用</t>
  </si>
  <si>
    <t>デザイン科学事典</t>
  </si>
  <si>
    <t>日本デザイン学会　編</t>
  </si>
  <si>
    <t>本書は日本デザイン学会をはじめとする日本のデザイン研究をけん引する諸学会の研究者を多数執筆者に迎え、デザイン科学の理論・方法論から分析・発想・評価法まで、見開き完結の項目で取り上げる。</t>
  </si>
  <si>
    <t>A5・728ページ</t>
  </si>
  <si>
    <t>9784621303771.eps</t>
  </si>
  <si>
    <t>735デザイン科学事典</t>
  </si>
  <si>
    <t>ソフトコンピューティング</t>
  </si>
  <si>
    <t>一般社団法人 日本計算工学会　編</t>
  </si>
  <si>
    <t>ソフトコンピューティングとは、ファジィ理論、ニューラルネットワーク、確率的推論から構成され、柔軟かつ適度に対応する能力のコンピュータでの実現を目指す。本書では建築計画、建築構造、ロボット、航空宇宙工学、交通工学への応用例を紹介するとともに、その基礎となる要素技術について解説する。</t>
  </si>
  <si>
    <t>ソフトコンピューティング.eps</t>
  </si>
  <si>
    <t>736ソフトコンピュ-ティング</t>
  </si>
  <si>
    <t>流れの方程式</t>
  </si>
  <si>
    <t>後藤仁志</t>
  </si>
  <si>
    <t>非圧縮性流体を中心に流体力学の鍵となる方程式をまとめ，丁寧に解説．計算の主対象となる粘性流体だけでなく，教科書ではあまり取り上げられない混相流，河川や海洋の流れを扱う方程式まで広く網羅的に紹介するとともに，付録では数式展開に役立つ内容をまとめている．</t>
  </si>
  <si>
    <t>菊・568ページ</t>
  </si>
  <si>
    <t>流れの方程式.eps</t>
  </si>
  <si>
    <t>737流れの方程式</t>
  </si>
  <si>
    <t>11.ai</t>
  </si>
  <si>
    <t>システム・アーキテクチャ</t>
  </si>
  <si>
    <t>稗方和夫 訳</t>
  </si>
  <si>
    <t>過去15年間にわたるMITの授業から生み出された、システム・アーキテクチャの分析や方法論を紹介。システム運用の理解に加え、技術的な組織の管理においても役に立つ。</t>
  </si>
  <si>
    <t>B5・464ページ</t>
  </si>
  <si>
    <t>システム・アーキテクチャ.eps</t>
  </si>
  <si>
    <t>738システム・ア-キテクチャ</t>
  </si>
  <si>
    <t>高速デジタル信号の伝送技術【原書3版】</t>
  </si>
  <si>
    <t>須藤俊夫　監訳</t>
  </si>
  <si>
    <t>デジタル信号をより高速化し伝送距離をより伸ばすための回路実装設計技術シグナルインテグリティのバイブルを改訂。ニーズの高まる高速信号処理実現の為の電子回路実装技術について基礎を系統立てて丁寧に解説する。高速デジタル伝送回路設計者やボードの伝送線路を担当するLSI 設計者必携の書。</t>
  </si>
  <si>
    <t>エリック･ボガティン　高速デジタル信号の伝送技術【原書3版】.eps</t>
  </si>
  <si>
    <t>739高速デジタル信号の伝送技術【原書3版】</t>
  </si>
  <si>
    <t>ΔΣ型アナログ/デジタル変換器入門 第2版</t>
  </si>
  <si>
    <t>和保孝夫、安田彰　監訳</t>
  </si>
  <si>
    <t>本書は、原理を理解し、自由に使いこなしたいと願っているアナログ回路･アナログデジタル混載回路設計技術者および電子通信情報工学科の学部･大学院生にとっての必読書。第2版では、ここ十年間における最新技術の内容を網羅するために240頁分の加筆をしたうえで全面大改訂を行っている。</t>
  </si>
  <si>
    <t>2019年１２月刊行</t>
  </si>
  <si>
    <t>9784621304723.eps</t>
  </si>
  <si>
    <t>740ΔΣ型アナログ/デジタル変換器入門 第2版</t>
  </si>
  <si>
    <t>12.ai</t>
  </si>
  <si>
    <t>計算論的思考ってなに？</t>
  </si>
  <si>
    <t>中島秀之、平田圭二、南部美砂子、マイケル・ヴァランス、片桐恭弘、美馬 のゆり／中島秀之、平田圭二　編</t>
  </si>
  <si>
    <t>公立はこだて未来大学出版会発行【目次】計算論的思考がわかると何がうれしいかっていうと／計算論的思考という新しい考え方／分野を超えた計算論的思考の教育／計算論的思考の実践／メタ／生活と計算論的思考／付録 コンピュテーショナル・シンキング 計算論的思考／他</t>
  </si>
  <si>
    <t>計算論的思考ってなに？.eps</t>
  </si>
  <si>
    <t>741計算論的思考ってなに?</t>
  </si>
  <si>
    <t>セジウィック：アルゴリズムC 第1〜4部</t>
  </si>
  <si>
    <t>R セジウィック著　野下浩平・星 守・佐藤 創・田口 東 訳</t>
  </si>
  <si>
    <t>アルゴリズムの世界的名著復活! 【目次】はじめに／アルゴリズム解析の原理／基本データ構造／抽象データ型／再帰と木／初等的な整列法／クイックソート／併合とマージソート／順位キューとヒープソート／基数整列／特殊目的の整列法／記号表と2分探索木／平衡木／ハッシュ法／基数探索／外部探索</t>
  </si>
  <si>
    <t>2018年2月刊行</t>
  </si>
  <si>
    <t>B5･656ページ</t>
  </si>
  <si>
    <t>9784764905603.eps</t>
  </si>
  <si>
    <t>742セジウィック:アルゴリズムC 第1〜4部</t>
  </si>
  <si>
    <t>セジウィック：アルゴリズムC 第5部</t>
  </si>
  <si>
    <t>R　セジウィック　著　田口 東・高松 瑞代・高澤 兼二郎　訳</t>
  </si>
  <si>
    <t>世界的名著の第5部。様々な分野で求められているグラフアルゴリズムを学び、理解するのに最適な書。【目次】グラフの特徴と種類／グラフ探索／有向グラフと有向非巡回グラフ／最小全域木／最短路／ネットワークフロー</t>
  </si>
  <si>
    <t>セジウィック：アルゴリズムC 第5部.eps</t>
  </si>
  <si>
    <t>743セジウィック:アルゴリズムC 第5部</t>
  </si>
  <si>
    <t>よくわかるデータリテラシー</t>
  </si>
  <si>
    <t>阿部圭一　著</t>
  </si>
  <si>
    <t>データを正しく読み解き、提示する能力を創る！【目次】データリテラシーとデータサイエンス／数値には4つの類別がある／どう示すか？値そのもの、相対値、比率、単位あたり／数値には誤差がつきもの／大ざっぱに値をつかもう／相関イコール因果関係ではない／「統計的に有意」とは／他</t>
  </si>
  <si>
    <t>A5・144ページ</t>
  </si>
  <si>
    <t>よくわかるデータリテラシー.eps</t>
  </si>
  <si>
    <t>744よくわかるデ-タリテラシ-</t>
  </si>
  <si>
    <t>データサイエンスの作法</t>
  </si>
  <si>
    <t>柴田里程　著</t>
  </si>
  <si>
    <t>データの形式や属性、型などの骨子を解説しデータを扱う上で抑えるべき基本が学べる。データの属性や背景を読み解いた事例も紹介。データ時代に迷わないための必読書。【目次】資料，情報，データ／データの視覚表示／フィルタリング／型／データの読込み／射影／変容／Rとその利用</t>
  </si>
  <si>
    <t>A5・128ページ</t>
  </si>
  <si>
    <t>データサイエンスの作法.eps</t>
  </si>
  <si>
    <t>745デ-タサイエンスの作法</t>
  </si>
  <si>
    <t>情報処理技術遺産とパイオニアたち</t>
  </si>
  <si>
    <t>情報処理学会 歴史特別委員会　編</t>
  </si>
  <si>
    <t>情報処理学会60周年記念事業の一環として企画された。第一部で『情報処理技術遺産』の情報を収集。第二部では、パイオニアたちのオーラルヒストリーを掲載する。情報処理分野に携わる方々にとって手元に置いておくべき、高価値な一冊。【目次】第1部 情報処理技術遺産／第2部 オーラルヒストリー</t>
  </si>
  <si>
    <t>B5･336ページ</t>
  </si>
  <si>
    <t>情報処理技術遺産とパイオニアたち.eps</t>
  </si>
  <si>
    <t>746情報処理技術遺産とパイオニアたち</t>
  </si>
  <si>
    <t>複雑ネットワーク　—基礎から応用まで</t>
  </si>
  <si>
    <t>増田直紀　著</t>
  </si>
  <si>
    <t>定着した手法をもとにした基礎と応用、実データの解説、プログラムによるアルゴリズム集、解説付きの膨大な参考資料集。【目次】ネットワークの特徴量／実データ／古典的なグラフ／スモールワールド・ネットワーク／成長するスケールフリー・ネットワークのモデル／ネットワーク上の感染伝播モデル／他</t>
  </si>
  <si>
    <t>2010年4月刊行</t>
  </si>
  <si>
    <t>複雑ネットワーク.eps</t>
  </si>
  <si>
    <t>747複雑ネットワ-ク　-基礎から応用まで</t>
  </si>
  <si>
    <t>現代暗号の誕生と発展</t>
  </si>
  <si>
    <t>岡本 龍明　著</t>
  </si>
  <si>
    <t>本書は、40年余り前に誕生してから現在に至るまで大きく発展し続けている現代暗号の世界を(前提知識を必要としないで)できるだけ平易に解説。【目次】現代暗号の誕生:公開鍵暗号の発見と暗号標準化／現在のネットワークで使われている暗号／現代暗号の理論／ビットコインの誕生:電子マネー革命／ポスト量子暗号／新しい暗号:進化発展する公開鍵暗号／付録</t>
  </si>
  <si>
    <t>2019年2月刊行</t>
  </si>
  <si>
    <t>A5・265ページ</t>
  </si>
  <si>
    <t>現代暗号の誕生と発展.eps</t>
  </si>
  <si>
    <t>748現代暗号の誕生と発展</t>
  </si>
  <si>
    <t>アルゴリズムイントロダクション 第３版 総合版</t>
  </si>
  <si>
    <t>Ｔ．コルメン・Ｃ．ライザーソン 他著　浅野哲夫・岩野和生・梅尾博司・山下雅史・和田幸一 訳</t>
  </si>
  <si>
    <t>アルゴリズムとデータ構造に関する世界標準教科書としての地位を確立した同書の総合版。各節・章末には多様なレベルの問題が配置さている。索引は英和・和英辞典としても活用できる。【目次】I基礎、Ⅱソートと順序統計量、Ⅲデータ構造、Ⅳ高度な設計と解析の手法、Ⅴ高度なデータ構造、Ⅵグラフアルゴリズム、Ⅶ精選トピックス、Ⅷ数学的基礎</t>
  </si>
  <si>
    <t>2013年12月刊行</t>
  </si>
  <si>
    <t>B5・1112ページ</t>
  </si>
  <si>
    <t>アルゴリズムイントロダクション 第３版 総合版.eps</t>
  </si>
  <si>
    <t>749アルゴリズムイントロダクション 第3版 総合版</t>
  </si>
  <si>
    <t>ストラング：計算理工学</t>
  </si>
  <si>
    <t>ギルバート・ストラング　著／日本応用数理学会　監訳</t>
  </si>
  <si>
    <t>MITの教科書。応用数理に関するほぼすべてのテーマをまことに要領よく、かつ丁寧に解説．【目次】応用線形代数／応用数学のためのフレームワーク／境界値問題／フーリエ級数と積分／解析関数／初期値問題／大規模システムの解法／最適化と最小値原理</t>
  </si>
  <si>
    <t>2017年1月刊行</t>
  </si>
  <si>
    <t>B5・752ページ</t>
  </si>
  <si>
    <t>ストラング：計算理工学.eps</t>
  </si>
  <si>
    <t>750ストラング:計算理工学</t>
  </si>
  <si>
    <t>計算折り紙入門</t>
  </si>
  <si>
    <t>上原隆平著</t>
  </si>
  <si>
    <t>「計算折り紙」は「紙を折る」アルゴリズム、計算量などを研究する。本書は入門書として折り紙パズルや演習問題を織り交ぜながら解説【目次】展開図の辺展開図／（正）多面体の共通な展開図／折りのアルゴリズムや計算量とはなにか／ペタル型の紙で折れるピラミッド型／ジッパー展開／レプ・キューブ／折りの判定不可能性／他</t>
  </si>
  <si>
    <t>B5変型･260ページ</t>
  </si>
  <si>
    <t>計算折り紙入門.eps</t>
  </si>
  <si>
    <t>751計算折り紙入門</t>
  </si>
  <si>
    <t>実験データ分析入門</t>
  </si>
  <si>
    <t>G.Currell　著／小澤岳昌　訳</t>
  </si>
  <si>
    <t>科学研究における実験データ分析に統計学の知識をどう活用するか、多様な解析事例で実践的に学ぶ教科書。初歩の統計的概念から実践的な実験データ分析技術へ説明をつなげているので、化学、生命科学、環境科学などを学ぶ学部生が、卒業研究で初めて実験データ分析をする下地づくりにも役立つ。</t>
  </si>
  <si>
    <t>実験データ分析入門.eps</t>
  </si>
  <si>
    <t>752実験デ-タ分析入門</t>
  </si>
  <si>
    <t>徹底攻略ディープラーニングG検定ジェネラリスト問題集 第2版</t>
  </si>
  <si>
    <t>明松真司、田原眞一　杉山将　監訳</t>
  </si>
  <si>
    <t>新シラバスに完全対応！個人情報保護法、道路交通法、知財・発明・AI創作物の著作権や契約に関する設問、、国や自治体のAI活用方針に関する設問などにバッチリ対応。XAI、DX、自然言語処理、音声認識、強化学習最新技術などの設問なども追加し、近々の出題傾向もしっかり学習できます。</t>
  </si>
  <si>
    <t>徹底攻略ディープラーニングG検定ジェネラリスト問題集 第2版.eps</t>
  </si>
  <si>
    <t>753徹底攻略ディ-プラ-ニングG検定ジェネラリスト問題集 第2版</t>
  </si>
  <si>
    <t>スッキリわかるPythonによる機械学習入門</t>
  </si>
  <si>
    <t>須藤秋良　株式会社フレアリンク　監修</t>
  </si>
  <si>
    <t>機械学習の世界は、学ぶべき分野が多岐に及びます。本書は、広大な学習範囲に対して、真正面から取り組み、しかしスムーズかつスッキリと学びきることができる入門書です。データ分析の「全体の流れ」を繰り返し追いかけることで、機械学習の全体像と本質が自然に染み込む仕掛けとなっています。</t>
  </si>
  <si>
    <t>A5・664ページ</t>
  </si>
  <si>
    <t>スッキリわかるPythonによる機械学習入門.eps</t>
  </si>
  <si>
    <t>754スッキリわかるPythonによる機械学習入門</t>
  </si>
  <si>
    <t>基礎から学ぶ量子計算</t>
  </si>
  <si>
    <t>西村治道</t>
  </si>
  <si>
    <t>量子計算のアルゴリズムと計算量理論について、一からわかりやすく解説した書籍。量子コンピュータを理解し、使いこなすには、量子計算のアルゴリズムと計算量理論をひと通り理解する必要があり、線形代数と離散数学の基本的な知識のみを前提として、量子計算の原理について初学者向けに丁寧に解説。</t>
  </si>
  <si>
    <t>基礎から学ぶ量子計算 —アルゴリズムと計算量理論—.eps</t>
  </si>
  <si>
    <t>755基礎から学ぶ量子計算</t>
  </si>
  <si>
    <t>音声対話システム —基礎から実装まで—</t>
  </si>
  <si>
    <t>井上昂治、河原達也</t>
  </si>
  <si>
    <t>人間の言葉を理解し、適切に応答するシステムの理論と実装をわかりやすく網羅した書籍。合わせて、Python言語による音声対話システムの実装方法を詳しく説明。基礎を理解しながら実践に即した知識を身につけることができる。今後、音声対話システムの研究開発に携わる方に必携の書籍。</t>
  </si>
  <si>
    <t>音声対話システム —基礎から実装まで—.eps</t>
  </si>
  <si>
    <t>756音声対話システム -基礎から実装まで-</t>
  </si>
  <si>
    <t>Java＆Python 最適化・制約充足の問題解法</t>
  </si>
  <si>
    <t>森澤利浩</t>
  </si>
  <si>
    <t>最適化問題、自動計画、パズルといった問題について、定式化と解くためのプログラミング手法を、最適化と制約プログラミングのそれぞれの視点から解説。読者は最適化手法、制約プログラミングを用いて問題を解説することができるようになり、また、それぞれの問題や技術の特徴を理解することができる。</t>
  </si>
  <si>
    <t>A5･302ページ</t>
  </si>
  <si>
    <t>Java＆Python 最適化・制約充足の問題解法.eps</t>
  </si>
  <si>
    <t>757Java&amp;Python 最適化・制約充足の問題解法</t>
  </si>
  <si>
    <t>自然言語処理の基礎</t>
  </si>
  <si>
    <t>岡﨑直観、荒瀬由紀、鈴木潤、鶴岡慶雅、宮尾祐介</t>
  </si>
  <si>
    <t>深層学習に基づく自然言語処理の基礎となる知識や考え方を解説。概観や歴史から始め、機械学習の基本的枠組み、有用なTransformerとそれを活用した事前学習モデルの詳解、系列ラベリング、構文解析、意味解析と、基礎知識や背景となる仕組みを幅広くカバーし、体系的に身につく構成とした。</t>
  </si>
  <si>
    <t>IT Text 自然言語処理の基礎.eps</t>
  </si>
  <si>
    <t>758自然言語処理の基礎</t>
  </si>
  <si>
    <t>機械学習エンジニアのためのTransformers</t>
  </si>
  <si>
    <t>Lewis・Tunstall、Leandro・von・Werra、Thomas・Wolf／中山光樹　訳</t>
  </si>
  <si>
    <t>「Hugging Face Transformers」を使った自然言語処理の解説書。本書では、Hugging Faceの開発者らが、「Hugging Face Transformers」を使って、これらの大規模モデルを学習しスケールする方法をわかりやすく紹介します。</t>
  </si>
  <si>
    <t>B5変･424ページ</t>
  </si>
  <si>
    <t>機械学習エンジニアのためのTransformers.eps</t>
  </si>
  <si>
    <t>759機械学習エンジニアのためのTransformers</t>
  </si>
  <si>
    <t>ゼロから作るDeep Learning ② 自然言語処理編</t>
  </si>
  <si>
    <t>斎藤康毅</t>
  </si>
  <si>
    <t>人気シリーズの第2弾。自然言語処理や時系列データ処理に焦点を当て、ディープラーニングを使ってさまざまな問題に挑みます。word2vecやRNN、LSTMやGRU、seq2seqやAttention……ディープラーニングを支えるこれら最先端の技術を実装レベルでマスターできます。</t>
  </si>
  <si>
    <t>A5･448ページ</t>
  </si>
  <si>
    <t>ゼロから作るDeep Learning ② 自然言語処理編.eps</t>
  </si>
  <si>
    <t>760ゼロから作るDeep Learning ② 自然言語処理編</t>
  </si>
  <si>
    <t>ゼロから作るDeep Learning ③ フレームワーク編</t>
  </si>
  <si>
    <t>人気シリーズの第3弾。今回は「DeZero」というディープラーニングのフレームワークをゼロから作ります。DeZeroは本書オリジナルのフレームワークです。最小限のコードで、フレームワークのモダンな機能を実現します。全部で60のステップで完成させます。</t>
  </si>
  <si>
    <t>A5･552ページ</t>
  </si>
  <si>
    <t>ゼロから作るDeep Learning ③ フレームワーク編.eps</t>
  </si>
  <si>
    <t>761ゼロから作るDeep Learning ③ フレ-ムワ-ク編</t>
  </si>
  <si>
    <t>ゼロから作るDeep Learning ④ 強化学習編</t>
  </si>
  <si>
    <t>人気シリーズの第4弾。今回のテーマは強化学習です。実際のコードを提示し動かしながら学ぶという本シリーズのスタイルを踏襲し、外部ライブラリに頼らず、強化学習を支える基本的な技術やアイデアをゼロから実装しながら学びます。</t>
  </si>
  <si>
    <t>A5･376ページ</t>
  </si>
  <si>
    <t>ゼロから作るDeep Learning ④ 強化学習編.eps</t>
  </si>
  <si>
    <t>762ゼロから作るDeep Learning ④ 強化学習編</t>
  </si>
  <si>
    <t>機械学習 原著第2版</t>
  </si>
  <si>
    <t xml:space="preserve">Sergios Theodoridis </t>
  </si>
  <si>
    <t>本書は、機械学習に関して、基本的な内容から最新の話題までを解説する書籍である。特に深層学習やノンパラメトリックベイズ法に関しては、原著の改訂にあたって大きく加筆が行われ、大変多くのページが割かれている。</t>
  </si>
  <si>
    <t>B5・1094ページ</t>
  </si>
  <si>
    <t>機械学習 原著第2版.eps</t>
  </si>
  <si>
    <t>763機械学習 原著第2版</t>
  </si>
  <si>
    <t>不確定性下の意思決定</t>
  </si>
  <si>
    <t>Mykel J. Kochenderfer／繁桝算男　監訳</t>
  </si>
  <si>
    <t>本書の主題は不確定要因が関わる意思決定問題である。不確定性をどのように数量化し、不確定要因が関わる意思決定を可能にするシステムをいかに実装するかという問題は、人と関わって実世界で動作するすべてのAIシステムにおいて重要な問題となっている。</t>
  </si>
  <si>
    <t>不確定性下の意思決定.eps</t>
  </si>
  <si>
    <t>764不確定性下の意思決定</t>
  </si>
  <si>
    <t>人工知能学大事典</t>
  </si>
  <si>
    <t>人工知能学会 編</t>
  </si>
  <si>
    <t>基礎理論から応用事例まで、関連分野を含め770項目を収録した中項目事典。人工知能をテーマごとに章分けし、そのテーマに関係する項目を並べた形になっている。各章のはじめの概説で各テーマ全体を概観しつつ、個々の知りたい項目についてはそれぞれを選択的に読むことも可能。</t>
  </si>
  <si>
    <t>B5・1600ページ</t>
  </si>
  <si>
    <t>人工知能学大事典.eps</t>
  </si>
  <si>
    <t>765人工知能学大事典</t>
  </si>
  <si>
    <t>Python言語によるビジネスアナリティクス</t>
  </si>
  <si>
    <t>久保幹雄、小林和博、斉藤努、並木誠、橋本英樹</t>
  </si>
  <si>
    <t>一冊でPythonがビジネス・研究に使える！ Ver3.5対応【目次】なぜ今Pythonか？／環境の整備／対話型シェル／数値計算モジュールNumPy／可視化モジュール／科学技術計算モジュール／データ解析モジュール／統計モジュール／機械学習モジュール／最適化／他</t>
  </si>
  <si>
    <t>2016年8月刊行</t>
  </si>
  <si>
    <t>B5・516ページ</t>
  </si>
  <si>
    <t>Python言語によるビジネスアナリティクス.eps</t>
  </si>
  <si>
    <t>766Python言語によるビジネスアナリティクス</t>
  </si>
  <si>
    <t>Pythonでプログラミングして理解する機械学習アルゴリズム</t>
  </si>
  <si>
    <t>神野健哉</t>
  </si>
  <si>
    <t>「機械学習」のアルゴリズムを解説し、機械学習の動きをPythonで実際にプログラミングすることで、アルゴリズムの流れが理解できるよう構成【目次】データに基づいた解析・機械学習とは／データの標準化・主成分分析／線形回帰／過剰適合／最尤推定法／カーネル法／線形判別</t>
  </si>
  <si>
    <t>B5・196ページ</t>
  </si>
  <si>
    <t>Pythonでプログラミングして理解する機械学習アルゴリズム.eps</t>
  </si>
  <si>
    <t>767Pythonでプログラミングして理解する機械学習アルゴリズム</t>
  </si>
  <si>
    <t>人工知能と法律</t>
  </si>
  <si>
    <t>佐藤健、新田克己　編著／西貝吉晃、狩野芳伸、本村陽一、他</t>
  </si>
  <si>
    <t>人工知能が法律に影響を与えるようになった未来の姿を解説！【目次】 人工知能と法学の歴史と現状／法律の基礎、裁判における事実認定、あてはめ、判決推論の解説／ルールベース推論／事例ベース推論／自然言語処理／証拠推論（ベイジアンネットワーク）／議論学／AIによる裁判支援のあるべき態様</t>
  </si>
  <si>
    <t>人工知能と法律.eps</t>
  </si>
  <si>
    <t>768人工知能と法律</t>
  </si>
  <si>
    <t>データアナリティクスのための機械学習入門</t>
  </si>
  <si>
    <t>J・クラハー、B・ マクナミー、A・ダーシー／宮岡悦良、下川朝有、黒澤匠雅　訳</t>
  </si>
  <si>
    <t>データ分析に不可欠なAIスキルを最短で習得！【目次】予測的データアナリティクスのための機械学習／データから知見そして意思決定へ／データ探索／情報量に基づく学習／類似度に基づく学習／確率に基づく学習機／誤差に基づく学習／評価／ケーススタディ：顧客離れ／ケーススタディ：銀河の分類／他</t>
  </si>
  <si>
    <t>データアナリティクスのための機械学習入門.eps</t>
  </si>
  <si>
    <t>769デ-タアナリティクスのための機械学習入門</t>
  </si>
  <si>
    <t>一人称研究の実践と理論</t>
  </si>
  <si>
    <t>諏訪 正樹</t>
  </si>
  <si>
    <t>新しい研究方法「一人称研究」を理解し、実践できる一冊【目次】一人称研究とは／「からだメタ認知」というメソッド／一人称研究の初期スタイル／からだメタ認知の基盤理論：外的表象化／からだメタ認知の実践：ことばを促す手法とマインド／からだメタ認知の哲学—身体とことばを統合して生き抜く／他</t>
  </si>
  <si>
    <t>一人称研究の実践と理論.eps</t>
  </si>
  <si>
    <t>770一人称研究の実践と理論</t>
  </si>
  <si>
    <t>一般教養としての人工知能入門</t>
  </si>
  <si>
    <t>上野晴樹</t>
  </si>
  <si>
    <t xml:space="preserve"> AIが数式なしで体系的に学べる教科書。AIと社会とのつながりやAIの限界も理解できる。文・理を問わず体系的にAIが学べる画期的な教科書！【目次】AI（人工知能）とその周辺 ／認知科学とAI／学習と言語とAI／AI（人工知能）とは／AI技術の基礎／社会とAI</t>
  </si>
  <si>
    <t>一般教養としての人工知能入門.eps</t>
  </si>
  <si>
    <t>771一般教養としての人工知能入門</t>
  </si>
  <si>
    <t>機械学習</t>
  </si>
  <si>
    <t>周志华／大和田勇人、玄光男、下川朝有、郝新厂、張聞強　訳</t>
  </si>
  <si>
    <t>“機械学習の本場”中国の標準教科書にしてベストセラー！【目次】緒論／モデルの選択と評価／線形モデル／決定木／ニューラルネットワーク／サポートベクターマシン／ベイズ分類器／アンサンブル学習／クラスタリング／次元削減と距離学習／特徴選択とスパースモデリング／計算論的学習理論／他</t>
  </si>
  <si>
    <t>B5・448ページ</t>
  </si>
  <si>
    <t>機械学習.eps</t>
  </si>
  <si>
    <t>772機械学習</t>
  </si>
  <si>
    <t>テキスト処理の要素技術</t>
  </si>
  <si>
    <t>山本和英　著</t>
  </si>
  <si>
    <t>高性能のテキスト処理を行うヒントが満載！【目次】基礎知識／システム例：類似文書の提示システム／前処理を行う／似た単語を探す／単語の重要度を計算する／似た文を探す／テキストを短くする／テキストを検索する／テキストをフィルタリングする／システムを評価する／より高度な処理を行う／他</t>
  </si>
  <si>
    <t>B5変型･192ページ</t>
  </si>
  <si>
    <t>テキスト処理の要素技術.eps</t>
  </si>
  <si>
    <t>773テキスト処理の要素技術</t>
  </si>
  <si>
    <t>情報抽出・固有表現抽出のための基礎知識</t>
  </si>
  <si>
    <t>岩倉友哉・関根 聡　著</t>
  </si>
  <si>
    <t>日々蓄積する自然言語で書かれたテキストを自動抽出し活用するための「情報抽出器」の構築法を解説!!【目次】情報抽出／情報抽出のためのコーパス作成／固有表現抽出／関係抽出／評価方法／付録</t>
  </si>
  <si>
    <t>B5変型・144ページ</t>
  </si>
  <si>
    <t>情報抽出・固有表現抽出のための基礎知識.eps</t>
  </si>
  <si>
    <t>774情報抽出・固有表現抽出のための基礎知識</t>
  </si>
  <si>
    <t>クチコミ分析システムの作り方</t>
  </si>
  <si>
    <t xml:space="preserve">松尾義博 、富田準二　著 </t>
  </si>
  <si>
    <t>クチコミの解析と可視化 !!　クチコミデータを横断的かつ自動的に集約するシステムの構築に必要な技術やテクニックを紹介【目次】クチコミ分析の目的／クチコミ分析システムの構成／クチコミを収集する／クチコミの意味表現／クチコミの解析技術／クチコミ情報のテキスト生成／クチコミを集約する／クチコミを可視化する／おわりに〜 クチコミ分析のレシピ</t>
  </si>
  <si>
    <t>B5変型　208ページ</t>
  </si>
  <si>
    <t>クチコミ分析システムの作り方.eps</t>
  </si>
  <si>
    <t>775クチコミ分析システムの作り方</t>
  </si>
  <si>
    <t>形態素解析の理論と実装</t>
  </si>
  <si>
    <t>工藤拓　著</t>
  </si>
  <si>
    <t>言語において意味を成す最小の要素である「形態素」の解析方法について，技術者向けにその理論や実装方法を網羅的，体系的に解説【目次】形態素解析の概要／言語資源／テキスト処理の基礎／辞書引きアルゴリズム／最小コスト法／点予測／未知語処理／評価／高度な解析</t>
  </si>
  <si>
    <t>B5変型･204ページ</t>
  </si>
  <si>
    <t>形態素解析の理論と実装.eps</t>
  </si>
  <si>
    <t>776形態素解析の理論と実装</t>
  </si>
  <si>
    <t>AI事典第3版</t>
  </si>
  <si>
    <t>中島秀之・浅田稔・松原仁・橋田浩一・山川宏・栗原聡・松尾豊編著</t>
  </si>
  <si>
    <t>AIの「今」がわかる！ 最先端のテーマを150余人の執筆者の独自の視点でダイナミックに解説【目次】イベント・人物/汎用人工知能/機械学習/AIにおける論争/シンギュラリティ/環境知能/ヴィジョン/ロボット/創作する知能/ゲーム/社会デザイン/コミュニケーション/脳</t>
  </si>
  <si>
    <t>2019年12月刊行</t>
  </si>
  <si>
    <t>A5上製・400ページ</t>
  </si>
  <si>
    <t>AI事典第3版.eps</t>
  </si>
  <si>
    <t>777AI事典第3版</t>
  </si>
  <si>
    <t>アンサンブル法による機械学習</t>
  </si>
  <si>
    <t>Zhi-Hua Zhou　著　宮岡悦良・下川朝有　訳</t>
  </si>
  <si>
    <t>深層学習に続く次のトレンドとして注目される「アンサンブル学習法」の基礎概念とアルゴリズムを、手際よくまとめた入門書。【目次】はじめに／ブーティング／バギング／組合せ法／多様性／アンサンブル法の枝刈り／クラスタリングアンサンブル法／高度なトピック</t>
  </si>
  <si>
    <t>菊･260ページ</t>
  </si>
  <si>
    <t>アンサンブル法による機械学習.eps</t>
  </si>
  <si>
    <t>778アンサンブル法による機械学習</t>
  </si>
  <si>
    <t xml:space="preserve">ゼロからはじめるデータサイエンス入門 </t>
  </si>
  <si>
    <t>辻真吾、矢吹太朗</t>
  </si>
  <si>
    <t>RとPython両方学べる。コスパ最強の一冊！　「データサイエンスの準備」にページを割いているから、プログラミング経験ゼロで大丈夫。自分に合った言語を見つけたい、言語を乗り換えたいという方にもおすすめ！</t>
  </si>
  <si>
    <t>B5変・400ページ</t>
  </si>
  <si>
    <t>ゼロからはじめるデータサイエンス入門.eps</t>
  </si>
  <si>
    <t xml:space="preserve">779ゼロからはじめるデ-タサイエンス入門 </t>
  </si>
  <si>
    <t>データ分析のためのデータ可視化入門</t>
  </si>
  <si>
    <t>Kieran Healy/瓜生真也、江口哲史、三村喬生・訳</t>
  </si>
  <si>
    <t>全世界のRユーザーが絶賛したベストセラーの邦訳書。ｇｇｐｌｏｔとｔ ｉｄｙｖｅｒｓｅの事前知識ゼロでも、すぐに実践できる！　データを可視化する手順はもちろん、「データをどう見せるか」という点まで踏み込んで解説。データを扱う方全般にオススメ！</t>
  </si>
  <si>
    <t>B5変・368ページ</t>
  </si>
  <si>
    <t>データ分析のためのデータ可視化入門.eps</t>
  </si>
  <si>
    <t>780デ-タ分析のためのデ-タ可視化入門</t>
  </si>
  <si>
    <t>意思決定分析と予測の活用</t>
  </si>
  <si>
    <t>馬場真哉</t>
  </si>
  <si>
    <t>すさまじく丁寧な解説で定評のある著者ならではの入門書！　決定分析 の基本と活用を中心に、効用理論、確率予測までを解説。Ｐｙｔｈｏｎによる実装も 併記した。決定分析は便利な道具です。便利な道具を手に入れよう！</t>
  </si>
  <si>
    <t>意思決定分析と予測の活用.eps</t>
  </si>
  <si>
    <t>781意思決定分析と予測の活用</t>
  </si>
  <si>
    <t>ゼロからつくるPython機械学習プログラミング入門</t>
  </si>
  <si>
    <t>八谷大岳</t>
  </si>
  <si>
    <t>機械学習モジュールが普及することにより、かえって学びづらくなった 機械学習アルゴリズムの基本を徹底マスター！　numpyとpandasのみコーディング で、実装力がスキルアップ。コードはWeb公開</t>
  </si>
  <si>
    <t>ゼロからつくるPython機械学習入門.eps</t>
  </si>
  <si>
    <t>782ゼロからつくるPython機械学習プログラミング入門</t>
  </si>
  <si>
    <t>Pythonで動かして学ぶ！あたらしい機械学習の教科書 第3版</t>
  </si>
  <si>
    <t>伊藤真</t>
  </si>
  <si>
    <t>最新のライブラリに対応した機械学習の教科書の第3版の登場。機械学習の基本を数式とPythonのサンプルを結び付けて丁寧に解説。実行結果も見ながら、「教師あり学習」の理解が深まります。これから機械学習を学ぶすべてのエンジニアの方、必携の１冊です。</t>
  </si>
  <si>
    <t>Pythonで動かして学ぶ！あたらしい機械学習の教科書 第3版.eps</t>
  </si>
  <si>
    <t>783Pythonで動かして学ぶ!あたらしい機械学習の教科書 第3版</t>
  </si>
  <si>
    <t>Pythonによるあたらしいデータ分析の教科書 第2版</t>
  </si>
  <si>
    <t xml:space="preserve">寺田学、辻真吾、鈴木たかのり、福島真太朗 </t>
  </si>
  <si>
    <t>本書はAI・機械学習分野で働くPythonエンジニアに必要な基本的な基礎知識をわかりやすくまとめた入門書です。第2版にあたり最新の環境を利用し、内容をよりわかりやすくブラッシュアップ。Pythonエンジニア必携の1冊です。</t>
  </si>
  <si>
    <t>A5版・336ページ</t>
  </si>
  <si>
    <t>Pythonによるあたらしいデータ分析の教科書 第2版.eps</t>
  </si>
  <si>
    <t>784Pythonによるあたらしいデ-タ分析の教科書 第2版</t>
  </si>
  <si>
    <t>強化学習(第2版)</t>
  </si>
  <si>
    <t>Sutton、Barto／奥村、鈴木、松尾、三上、山川　監訳</t>
  </si>
  <si>
    <t>強化学習発展の立役者自らが書き下ろした名著の改訂版。「考え方とアルゴリズムを明確に簡潔に説明する」という特長はそのままに、第2版では、発展的手法や心理学・神経科学との関係、AlphaGoなどの新しい話題が大幅に加筆されています。</t>
  </si>
  <si>
    <t>B5変・496ページ</t>
  </si>
  <si>
    <t>強化学習（第2版）.eps</t>
  </si>
  <si>
    <t>785強化学習(第2版)</t>
  </si>
  <si>
    <t>Pythonで実践する 強化学習と転移学習</t>
  </si>
  <si>
    <t>河野仁</t>
  </si>
  <si>
    <t>強化学習、転移学習の理論の初歩から丁寧に解説。Pythonでシミュレーションを実装しながら手法を体感できます。理論と実装だけでなく、学習の自動化・省力化のための一段高度なチューニング技法やコーディングの際の落とし穴ももれなく解説。1冊で、転移強化学習の基礎から応用までを学べます。</t>
  </si>
  <si>
    <t>菊・176ページ</t>
  </si>
  <si>
    <t>Pythonで実践する 強化学習と転移学習.eps</t>
  </si>
  <si>
    <t>786Pythonで実践する 強化学習と転移学習</t>
  </si>
  <si>
    <t>リザバーコンピューティング</t>
  </si>
  <si>
    <t>田中剛平、中根了昌、廣瀬明</t>
  </si>
  <si>
    <t>リザバーコンピューティングを数理・アルゴリズムの視点（ソフトウェア実装）とデバイス開発・実装の視点（ハードウェア実装）の両面から解説。読者のバックグラウンド・モチベーションを問わず入門できるよう、ニューラルネットの原理や、デバイス・ハードウェア選定の発想から順を追って紐解く。</t>
  </si>
  <si>
    <t>リザバーコンピューティング.eps</t>
  </si>
  <si>
    <t>787リザバ-コンピュ-ティング</t>
  </si>
  <si>
    <t>ストーリーで学ぶ ネットワークの基本</t>
  </si>
  <si>
    <t>左⾨⾄峰</t>
  </si>
  <si>
    <t>実務に紐づく基本知識が身に付く！入門書でありながら、ネットワーク機器の操作手順、豊富な写真やコマンド出力例などを多数掲載。ベテランの現役SEである著者が、最新のトレンドに合った技術を紹介し、机上の知識ではなく、実務と紐づけられる知識がきちんと身に付く内容となっています。</t>
  </si>
  <si>
    <t>ストーリーで学ぶ ネットワークの基本.eps</t>
  </si>
  <si>
    <t>788スト-リ-で学ぶ ネットワ-クの基本</t>
  </si>
  <si>
    <t>仕事ですぐに使える！ DaVinci Resolveによる動画編集</t>
  </si>
  <si>
    <t>小寺信良</t>
  </si>
  <si>
    <t>無料の動画編集ソフト「DaVinci Resolve」を仕事で役立つよう、入門者向けに解説。「営業用動画」「映える動画」「講義（研修）動画」を元に、「なぜこの機能を使うのか」という背景に触れながら、どんな場面でも応用がきくように解説。編集技術や音声・音楽についても解説する。</t>
  </si>
  <si>
    <t>B5･320ページ</t>
  </si>
  <si>
    <t>仕事ですぐに使える！ DaVinci Resolveによる動画編集.eps</t>
  </si>
  <si>
    <t>789仕事ですぐに使える! DaVinci Resolveによる動画編集</t>
  </si>
  <si>
    <t>最適化アルゴリズム</t>
  </si>
  <si>
    <t xml:space="preserve">Mykel J. Kochenderfer、Tim A. Wheeler </t>
  </si>
  <si>
    <t>本書は実践的なアルゴリズムに焦点を当てた、最適化についての包括的な入門書である。いくつかの指標を制約の範囲で最適化するシステムの設計を目的とするような工学的観点から最適化を取り扱う。プログラミング言語 Julia による具体的な実装例も提供されている。</t>
  </si>
  <si>
    <t>B5変・464ページ</t>
  </si>
  <si>
    <t>最適化アルゴリズム.eps</t>
  </si>
  <si>
    <t>790最適化アルゴリズム</t>
  </si>
  <si>
    <t>アルゴリズムデザイン</t>
  </si>
  <si>
    <t>Jon Kleinberg、Eva Tardos／浅野孝夫、浅野 泰仁、小野孝男、平田富夫　訳</t>
  </si>
  <si>
    <t>情報科学や関係する分野の応用から生じた重要な問題を題材として取り上げている。それらの問題に対して、まず問題の背景を入念に説明し、定式化を導き出すためのアイデアを読者が自然と獲得できるように記述している。</t>
  </si>
  <si>
    <t>2008年5月刊行</t>
  </si>
  <si>
    <t>B5・830ページ</t>
  </si>
  <si>
    <t>アルゴリズムデザイン.eps</t>
  </si>
  <si>
    <t>791アルゴリズムデザイン</t>
  </si>
  <si>
    <t>Microsoft Office2021を使った情報リテラシーの基礎</t>
  </si>
  <si>
    <t>切田節子 、新 聖子、山岡英孝、乙名健、長山恵子</t>
  </si>
  <si>
    <t>PDCAを題材に情報リテラシーを学ぶ！オンライン授業についても解説！【目次】情報化社会とリテラシー／ソフトウェアの基本操作／Wordによる文書処理／Excelによる表計算とデータベース／PowerPointによるプレゼンテーション</t>
  </si>
  <si>
    <t>MicrosoftOffice2021を使った情報リテラシーの基礎.eps</t>
  </si>
  <si>
    <t>792Microsoft Office2021を使った情報リテラシ-の基礎</t>
  </si>
  <si>
    <t>テンポラル・ネットワーク（第2版）</t>
  </si>
  <si>
    <t>Naoki Masuda、Renaud Lambiotte／増田直紀　訳</t>
  </si>
  <si>
    <t>時間変化するネットワークである「テンポラル・ネットワーク」日本初の専門書。モデリングや解析をするうえで有効な手法に注目し、数理的な内容を中心とした丁寧な解説により、現象の本質的な理解が可能になる。前提となる基礎知識から概説するので、無理なく学習を進めることができる。</t>
  </si>
  <si>
    <t>テンポラル・ネットワーク（第2版）.eps</t>
  </si>
  <si>
    <t>793テンポラル・ネットワ-ク(第2版)</t>
  </si>
  <si>
    <t>スッキリわかるSQL入門 第3版</t>
  </si>
  <si>
    <t>中山清喬、飯田理恵子　株式会社フレアリンク　監修</t>
  </si>
  <si>
    <t>第3版では、初学者でもすぐにSQL作成・実行ができるクラウド実行環境「dokoQL」を大幅強化し、付録「エラー解決 虎の巻」や、豊富な図解と丁寧な解説により、やさしく・楽しくデータベースとSQLを学習できる入門書となっています。巻末の訓練ドリルも問題数を256問に増量！</t>
  </si>
  <si>
    <t>スッキリわかるSQL入門 第3版 ドリル256問付き！.eps</t>
  </si>
  <si>
    <t>794スッキリわかるSQL入門 第3版</t>
  </si>
  <si>
    <t xml:space="preserve">いちばんやさしいJavaScriptの教本 第2版 </t>
  </si>
  <si>
    <t>岩田宇史</t>
  </si>
  <si>
    <t>講義+実習のワークショップ形式で、小さなプログラムを作りながら学べる「はじめてでも挫折しない」JavaScript入門書の決定版！　仕組みを理解しながら、応用できる基礎も身に付けられる新しい教本で、豊富なサンプルコードはサポートページからダウンロードできる安心設計となっています。</t>
  </si>
  <si>
    <t>2019年3月刊行</t>
  </si>
  <si>
    <t>いちばんやさしいJavaScriptの教本 第2版 .eps</t>
  </si>
  <si>
    <t xml:space="preserve">795いちばんやさしいJavaScriptの教本 第2版 </t>
  </si>
  <si>
    <t>詳解 Open CV3</t>
  </si>
  <si>
    <t>Gary・Bradski、Adrian・Kaehler／松田晃一、小沼千絵、永田雅人、花形理　訳</t>
  </si>
  <si>
    <t>OpenCVの開発者によるベストセラー書。本書では、カメラ入力やファイル出力といった簡単な使い方から、画像の変換やセグメンテーション、テンプレートマッチング、パターン認識、特徴量、物体や動きのトラッキング、ステレオビジョンからの3Dの再構成、機械学習まで、基礎から詳細に解説。</t>
  </si>
  <si>
    <t>B5変･992ページ</t>
  </si>
  <si>
    <t>詳解 Open CV3.eps</t>
  </si>
  <si>
    <t>796詳解 Open CV3</t>
  </si>
  <si>
    <t>マスタリングLinuxシェルスクリプト 第2版</t>
  </si>
  <si>
    <t>Mokhtar・Ebrahim、Andrew・Mallett／萬谷暢崇　監訳／原隆文　訳</t>
  </si>
  <si>
    <t>Linuxシェルスクリプトの解説書。その中でも特にbashのシェルスクリプティングに焦点を当てています。シェルスクリプトの書き方、デバッグ方法、bashプログラミングの基本といった基礎から、sedやAWKなど各種ツールとの連携といった実践的な応用までを体系的に解説します。</t>
  </si>
  <si>
    <t>A5･400ページ</t>
  </si>
  <si>
    <t>マスタリングLinuxシェルスクリプト 第2版 -Linuxコマンド、bashスクリプト、シェルプログラミング実践入門-.eps</t>
  </si>
  <si>
    <t>797マスタリングLinuxシェルスクリプト 第2版</t>
  </si>
  <si>
    <t>マイクロサービスアーキテクチャ 第2版</t>
  </si>
  <si>
    <t>Sam・Newman／佐藤直生　監訳／木下哲也　訳</t>
  </si>
  <si>
    <t>マイクロサービスの基礎となる概念と特徴、長所、短所、課題を詳しく解説。構築・運用管理から拡張まで、マイクロサービスについて知っておくべき事柄を一通り学びます。組織に適したアーキテクチャを選択し、信頼性が高く、堅牢性、安全性、柔軟性に優れたシステムを設計する上で指針となる一冊です。</t>
  </si>
  <si>
    <t>A5･664ページ</t>
  </si>
  <si>
    <t>マイクロサービスアーキテクチャ 第2版.eps</t>
  </si>
  <si>
    <t>798マイクロサ-ビスア-キテクチャ 第2版</t>
  </si>
  <si>
    <t>ソフトウェアアーキテクチャ・ハードパーツ</t>
  </si>
  <si>
    <t>Neal・Ford、Mark・Richards、Pramod・Sadalage、Zhamak・Dehghani／島田浩二　訳</t>
  </si>
  <si>
    <t>サービスの粒度やデータの所有権、コードの再利用やワークフローの調整、可用性や信頼性の実現といった現代のソフトウェアアーキテクチャの難題と、それに対するさまざまなアプローチやパターンを紹介。現代的なトレードオフ分析とその実践を学べる一冊です。</t>
  </si>
  <si>
    <t>B5変･472ページ</t>
  </si>
  <si>
    <t>ソフトウェアアーキテクチャ・ハードパーツ  -分散アーキテクチャのためのトレードオフ分析-.eps</t>
  </si>
  <si>
    <t>799ソフトウェアア-キテクチャ・ハ-ドパ-ツ</t>
  </si>
  <si>
    <t>Linuxプログラミングインタフェース</t>
  </si>
  <si>
    <t>Michael・Kerrisk／千住治郎　訳</t>
  </si>
  <si>
    <t>Linuxのmanページプロジェクト主催者によるLinuxプログラマ必携のリファレンス。Linux開発者にとって、プログラミングする上で必要な情報を一冊で網羅。本書で扱う内容は広範囲にわたり一冊でLinuxプログラミングのほぼすべての情報を知ることができます。</t>
  </si>
  <si>
    <t>B5変･1604ページ</t>
  </si>
  <si>
    <t>Linuxプログラミングインタフェース.eps</t>
  </si>
  <si>
    <t>800Linuxプログラミングインタフェ-ス</t>
  </si>
  <si>
    <t>Rによる実践的マーケティングリサーチと分析 原著第2版</t>
  </si>
  <si>
    <t>Chris Chapman、Elea McDonnell Feit／鳥居弘志　訳</t>
  </si>
  <si>
    <t>本書ではマーケティングリサーチ実務家にとってRがいかに強力な武器であるかを紹介する。入門レベルの統計知識のみを前提とし、数学的な詳細には立ち入らず、統計モデルを概念的な観点から解説する。</t>
  </si>
  <si>
    <t>A5・638ページ</t>
  </si>
  <si>
    <t>Rによる実践的マーケティングリサーチと分析.eps</t>
  </si>
  <si>
    <t>801Rによる実践的マ-ケティングリサ-チと分析 原著第2版</t>
  </si>
  <si>
    <t>データサイエンスのためのRプログラミングスキル</t>
  </si>
  <si>
    <t>Michael Freeman、Joel Ross／木村隆介　訳</t>
  </si>
  <si>
    <t>現在、データサイエンティストには、従来行なっていた統計モデリングや機械学習モデルの構築に加えてAPI連携、データの整形など、これらの作業をgitで管理して成果につなげるスキルが求められている。本書はこれらスキルを包括的に学ぶための手引書である。</t>
  </si>
  <si>
    <t>データサイエンスのためのRプログラミングスキル.eps</t>
  </si>
  <si>
    <t>802デ-タサイエンスのためのRプログラミングスキル</t>
  </si>
  <si>
    <t>Pythonプログラミング ABC</t>
  </si>
  <si>
    <t>寺下陽一　監／松尾正信</t>
  </si>
  <si>
    <t>Pythonプログラミングの“入門の入り口”になる教科書！【目次】 プログラミングの原則／Pythonの基本／簡単な命令とデータ型／最初のプログラム作成／くり返しの基本／最初の小さなプロジェクト／while文の再考／for文の再考とwhile文との比較／数字や文字の演算／他</t>
  </si>
  <si>
    <t>B5・184ページ</t>
  </si>
  <si>
    <t>Pythonプログラミング ABC.eps</t>
  </si>
  <si>
    <t>803Pythonプログラミング ABC</t>
  </si>
  <si>
    <t>1週間で学べる！ Julia数値計算プログラミング</t>
  </si>
  <si>
    <t>永井佑紀</t>
  </si>
  <si>
    <t>いま話題の新しい言語「Julia」を7日間で速習！プログラミングが初めてでも読みやすい解説を通じて、具体的課題に適用しながら基礎から応用まで身につける。簡単、気軽に誰でも科学技術計算ができる！</t>
  </si>
  <si>
    <t>1週間で学べる！Julia数値計算プログラミング.eps</t>
  </si>
  <si>
    <t>8041週間で学べる! Julia数値計算プログラミング</t>
  </si>
  <si>
    <t>データサイエンストと機械学習</t>
  </si>
  <si>
    <t>D.P.Kroeseほか　著／金森敬文　監訳</t>
  </si>
  <si>
    <t>数理を学び基礎を固め，Pythonで実践．理論と実装の両面からバランスよく学べる教科書．現代流のデータ解析を基礎から学びたいと考えている多くの方々にとって必携の一冊！　実用的なPythonコードが掲載され，豊富な演習問題とともに理解を深めることができる．</t>
  </si>
  <si>
    <t>データサイエンスと機械学習.eps</t>
  </si>
  <si>
    <t>805デ-タサイエンストと機械学習</t>
  </si>
  <si>
    <t>Pythonで学ぶプログラミング入門</t>
  </si>
  <si>
    <t>B.N.Miller、D.L.Ranum、J.Anderson　著／大窪貴洋　訳</t>
  </si>
  <si>
    <t>学部を問わずプログラミングの基礎を学べる教科書。文法が簡単なPythonを使って「プログラミング言語の標準的な基礎概念」を素早く習得できる。最初に関数やライブラリの概念を学ぶユニークな構成で、全体を俯瞰しつつ効率的に学習できる。大学の「プログラミング入門」等の基礎講義で有用。</t>
  </si>
  <si>
    <t>Pythonで学ぶプログラミング入門.eps</t>
  </si>
  <si>
    <t>806Pythonで学ぶプログラミング入門</t>
  </si>
  <si>
    <t>ダイテルPythonプログラミング</t>
  </si>
  <si>
    <t xml:space="preserve"> P. Deitel 、H. Deitel　著／史　蕭逸、米岡大輔、本田志温 訳</t>
  </si>
  <si>
    <t>世界的に評価の高いダイテル（Deitel）シリーズのPython教科書。多くの分野から集められた豊富な実世界のデータセットを使ってPythonプログラミングを本格的に学べる。記述はシンプルで明快。独習にも最適な一冊。Pythonをしっかり習得したい人にとって頼りになる本。</t>
  </si>
  <si>
    <t>B5・576ページ</t>
  </si>
  <si>
    <t>ダイテルPythonプログラミング.eps</t>
  </si>
  <si>
    <t>807ダイテルPythonプログラミング</t>
  </si>
  <si>
    <t>Python、Rで学ぶデータサイエンス</t>
  </si>
  <si>
    <t>C.D.Larose、D.T.Larose　著／阿部真人、西村晃治　訳</t>
  </si>
  <si>
    <t>この1冊でPythonとRの両方の実践的スキルが身につく。練習問題が500問以上あるので、PythonとRの実践的な分析力・プログラミングスキルなど、データサイエンス分野で即戦力となる基礎技術を初学者が習得するのに役立つ。</t>
  </si>
  <si>
    <t>PythonRで学ぶデータサイエンス.eps</t>
  </si>
  <si>
    <t>808Python,Rで学ぶデ-タサイエンス</t>
  </si>
  <si>
    <t>プログラミング言語Go</t>
  </si>
  <si>
    <t>柴田芳樹 訳</t>
  </si>
  <si>
    <t>明解で効率的なプログラムを今すぐGoで書くために、言語機能と標準ライブラリを最大限活用する助けになるよう書かれている。Goプログラマにとって必携の書。</t>
  </si>
  <si>
    <t>B5変・462ページ</t>
  </si>
  <si>
    <t>プログラミング言語Go.eps</t>
  </si>
  <si>
    <t>809プログラミング言語Go</t>
  </si>
  <si>
    <t>13.ai</t>
  </si>
  <si>
    <t>食と微生物の事典</t>
  </si>
  <si>
    <t>北本勝ひこ、春田伸、丸山潤一、後藤慶一、尾花望、齋藤勝晴　編</t>
  </si>
  <si>
    <t>食材の加工や保存を通してヒトと関わってきた「微生物」について，近年の解析技術の進展を踏まえ，最新の科学的知見を集めて「食」をテーマに解説した事典。発酵食品製造，機能性を付加する食品加工，食品の腐敗，ヒトの健康，食糧の生産などの視点から，200余のトピックについて読切形式で紹介。</t>
  </si>
  <si>
    <t>43121.eps</t>
  </si>
  <si>
    <t>810食と微生物の事典</t>
  </si>
  <si>
    <t>醸造の事典</t>
  </si>
  <si>
    <t>北本勝ひこ、大矢禎一、後藤奈美、五味勝也、高木博史　編</t>
  </si>
  <si>
    <t>近年のゲノム解析技術や情報科学の発展により，醸造は未来を拓く技術としても注目されている。醸造の歴史と文化，微生物の役割，成分やその健康効果，各種醸造製品の製造法など約200項目を見開き形式で解説。醸造・発酵の研究に携わる研究者・技術者へ。</t>
  </si>
  <si>
    <t>43125.eps</t>
  </si>
  <si>
    <t>811醸造の事典</t>
  </si>
  <si>
    <t>食品免疫学事典</t>
  </si>
  <si>
    <t>日本食品免疫学会　編</t>
  </si>
  <si>
    <t>食品や免疫に関する基礎から食品免疫研究の最新知見まで，約220のトピックを各2頁で解説。食品学・免疫学分野の学生や研究者，機能性食品等を開発する食品メーカーの研究員などへ。〔内容〕食品の意義／消化管の機能／免疫の働き／免疫の病気／腸内細菌と免疫／免疫調節食品・成分／評価法／他</t>
  </si>
  <si>
    <t>43126.eps</t>
  </si>
  <si>
    <t>812食品免疫学事典</t>
  </si>
  <si>
    <t>ポストハーベスト工学事典</t>
  </si>
  <si>
    <t>農業食料工学会　編</t>
  </si>
  <si>
    <t>農産物の収穫後に行われるさまざまな処理の総称ポストハーベスト。ポストハーベストに携わる人にとって必要な高度に充実した知識を200あまりの項目にまとめ，全10章に整理して解説する。〔章構成〕基礎／計測／選別／貯蔵・鮮度保持／加工／冷凍／乾燥／輸送・流通／食品・栄養／安全・衛生</t>
  </si>
  <si>
    <t>2019年1月刊行</t>
  </si>
  <si>
    <t>41039.eps</t>
  </si>
  <si>
    <t>813ポストハ-ベスト工学事典</t>
  </si>
  <si>
    <t>人間の許容・適応限界事典</t>
  </si>
  <si>
    <t>村木里志、長谷川博、小川景子　編</t>
  </si>
  <si>
    <t>人間の能力の限界を解説した研究者必携の書を全面刷新。トレーニング技術の発達でアスリートの能力が向上してるというような近年の研究成果を反映した情報の更新，バーチャルリアリティなど従来にないテーマもとりあげた「テクノロジー」章を新設するなど新しいテーマも加え，約170項目を紹介。</t>
  </si>
  <si>
    <t>B5・820ページ</t>
  </si>
  <si>
    <t>10296.eps</t>
  </si>
  <si>
    <t>814人間の許容・適応限界事典</t>
  </si>
  <si>
    <t>高圧力の科学・技術事典</t>
  </si>
  <si>
    <t>入舩徹男、舟越賢一、近藤忠、関根利守、清水克哉、長谷川正、保科貴亮、木村佳文、加藤稔、松木均　編</t>
  </si>
  <si>
    <t>本書は高圧力をテーマに約190の項目を取り上げ，分野の垣根を越えてさまざまな分野の研究者たちが各項目2-6頁の読み切り形式でわかりやすく解説。〔内容〕装置・技術（圧力技術など）／地球惑星深部科学／衝撃圧縮科学／固体物理／材料科学・化学／流体科学／生物関連科学</t>
  </si>
  <si>
    <t>10297.eps</t>
  </si>
  <si>
    <t>815高圧力の科学・技術事典</t>
  </si>
  <si>
    <t>災害情報学事典</t>
  </si>
  <si>
    <t>日本災害情報学会　編</t>
  </si>
  <si>
    <t>災害情報学の基礎知識を見開き形式で解説。災害の備えや事後の対応・ケアに役立つ情報も網羅。行政・メディア・企業等の防災担当者必携。</t>
  </si>
  <si>
    <t>A5・408ページ</t>
  </si>
  <si>
    <t>16064.eps</t>
  </si>
  <si>
    <t>816災害情報学事典</t>
  </si>
  <si>
    <t>気象災害の事典 —日本の四季と猛威・防災—</t>
  </si>
  <si>
    <t>新田尚　監修／酒井重典、鈴木和史、饒村曜　編</t>
  </si>
  <si>
    <t>日本の気象災害現象について四季ごとにまとめ，防災まで言及。気温／湿度／梅雨災害／雨量／突風／台風災害／潮位／霧／放射／乾燥／気圧配置／大雪／なだれ／雪・着雪／流氷／雷／防災・災害対応／防災情報の種類と着眼点／これからの防災気象情報／世界の気象災害／日本・世界の気象災害年表</t>
  </si>
  <si>
    <t>2015年8月刊行</t>
  </si>
  <si>
    <t>16127.eps</t>
  </si>
  <si>
    <t>817気象災害の事典 -日本の四季と猛威・防災-</t>
  </si>
  <si>
    <t>図説 世界の気候事典</t>
  </si>
  <si>
    <t>山川修治、江口卓、高橋日出男、常盤勝美、平井史生、松本淳、山口隆子、山下脩二、渡来靖　編</t>
  </si>
  <si>
    <t>新気候値（1991～2020年）による世界各地の気象・気候情報を天気図類等を用いてビジュアルに解説。〔内容〕グローバル編，地域編，産業・文化・エネルギー編，第四紀編，付録。</t>
  </si>
  <si>
    <t>16132.eps</t>
  </si>
  <si>
    <t>818図説 世界の気候事典</t>
  </si>
  <si>
    <t>図説 表面分析ハンドブック</t>
  </si>
  <si>
    <t>日本表面真空学会　編</t>
  </si>
  <si>
    <t>本書では約120の表面分析手法を取り上げ，見開き形式で解説。原理だけでなく実際の適用例を複数紹介し，また各項目の冒頭にはその手法の特徴や主な適用先などをまとめ，一目で概要がわかるよう工夫。試料の種類や性質，目的により適切な手法を選択するためのリファレンス。</t>
  </si>
  <si>
    <t>9784254201702.eps</t>
  </si>
  <si>
    <t>819図説 表面分析ハンドブック</t>
  </si>
  <si>
    <t>元素に名前をつけるなら</t>
  </si>
  <si>
    <t>江頭和宏／黒抹茶　絵</t>
  </si>
  <si>
    <t>元素の名前は、命名者の考えや個性、ときには忘れられた歴史の物事さえも明らかにする。本書では118元素を、IUPACによって定められた5つの命名グループと古くから知られる元素のグループとに6分類し、個々の元素についてその名前の語源や由来、名前にまつわるエピソードなどを紹介。</t>
  </si>
  <si>
    <t>四六･276ページ</t>
  </si>
  <si>
    <t>元素に名前をつけるなら.eps</t>
  </si>
  <si>
    <t>820元素に名前をつけるなら</t>
  </si>
  <si>
    <t>いかにして研究費を獲得するか</t>
  </si>
  <si>
    <t>Gerard M. Crawley ほか著　尾崎幸洋 監訳</t>
  </si>
  <si>
    <t>目からウロコ！の採択される申請書作成のノウハウが満載．助成金申請書の書き方について，心構え，成功例，失敗例，実際のレビュワーのコメントを交えながらわかりやすく解説．研究をうまく遂行するための最良の実践方法についての貴重なアドバイスもちりばめられている．</t>
  </si>
  <si>
    <t>A5・238ページ</t>
  </si>
  <si>
    <t>いかにして研究費を獲得するか.eps</t>
  </si>
  <si>
    <t>821いかにして研究費を獲得するか</t>
  </si>
  <si>
    <t>魔術師と予言者　</t>
  </si>
  <si>
    <t>チャールズ・Ｃ．マン／布施由紀子　訳</t>
  </si>
  <si>
    <t>30年後に地球の人口が100億人に増えても全員この星で生きていけるのか？　科学で解決せよと唱える＜魔術師派＞と自然保護のために人口増加や消費を抑制せよと訴える＜予言者派＞の対立を軸に、敏腕ジャーナリストが圧倒的な取材量と筆力で人類の直面する危機を描いた重厚なノンフィクション。</t>
  </si>
  <si>
    <t>四六・852ページ</t>
  </si>
  <si>
    <t>魔術師と予言者.eps</t>
  </si>
  <si>
    <t>822魔術師と予言者　</t>
  </si>
  <si>
    <t>新　企業の研究者をめざす皆さんへ</t>
  </si>
  <si>
    <t>丸山宏</t>
  </si>
  <si>
    <t>すべての理工系学生必読の書！【目次】 Research That Matters／研究の営み／コミュニケーション／研究者のキャリア／リーダーシップについて／知財・契約・インテグリティ／私たちの研究開発はどこへ向かうか</t>
  </si>
  <si>
    <t>新　企業の研究者をめざす皆さんへ.eps</t>
  </si>
  <si>
    <t>823新　企業の研究者をめざす皆さんへ</t>
  </si>
  <si>
    <t>科学史から消された女性たち　改訂新版</t>
  </si>
  <si>
    <t>ロンダ・シービンガー／小川眞里子、藤岡伸子、家田貴子　訳</t>
  </si>
  <si>
    <t>自然哲学者キャヴェンディッシュ、物理学者デュ・シャトレ、昆虫学者メリアン…。アカデミーから排除されながらも、後世に残る仕事を残した才気あふれる女性科学者たちに光を当て、科学の価値中立神話をジェンダーの視点から突き崩した記念碑的書。</t>
  </si>
  <si>
    <t>科学史から消された女性たち.eps</t>
  </si>
  <si>
    <t>824科学史から消された女性たち　改訂新版</t>
  </si>
  <si>
    <t>アカデミック・フレーズバンク</t>
  </si>
  <si>
    <t>ジョン・モーリー／高橋さきの　訳／国枝哲夫　監修</t>
  </si>
  <si>
    <t>世界中の研究者に愛用されているウェブサイト「Academic Phrasebank」の邦訳書がついに登場。これが、英語論文によく使う表現文例集の決定版。日本語訳付きは便利でやっぱり安心。そのまま使える！ずっと使える！</t>
  </si>
  <si>
    <t>B5変・272ページ</t>
  </si>
  <si>
    <t>アカデミック・フレーズバンク.eps</t>
  </si>
  <si>
    <t>825アカデミック・フレ-ズバンク</t>
  </si>
  <si>
    <t>日本人研究者のための国際学会プレゼン戦略</t>
  </si>
  <si>
    <t>エイドリアン・ウォールワーク／前平謙二、笠川梢・訳</t>
  </si>
  <si>
    <t>成功している研究者のプレゼンはどこが違うのか？ 緊張をコントロールする技術、効果的なリハーサル、演壇での動き方、視線の配り方に至るまで詳細に解説。日本人が苦手な、海外研究者との人脈づくりや社交術も学べる！</t>
  </si>
  <si>
    <t>ネイティブが教える日本人研究者のための国際学会プレゼン戦略.eps</t>
  </si>
  <si>
    <t>826日本人研究者のための国際学会プレゼン戦略</t>
  </si>
  <si>
    <t>日本人研究者のための論文の書き方・アクセプト術</t>
  </si>
  <si>
    <t>エイドリアン・ウォールワーク/前平謙二、笠川梢　訳</t>
  </si>
  <si>
    <t>世界中で使われているノンネイティブのバイブルが待望の邦訳。これほど網羅的で深い示唆を与えてくれる指南書はほかにない。ネイティブの思考・語感で、ワンランク上の論文に！そのまま使える論文英語表現を580例も掲載！</t>
  </si>
  <si>
    <t>ネイティブが教える日本人研究者のための論文の書き方・アクセプト術.eps</t>
  </si>
  <si>
    <t>827日本人研究者のための論文の書き方・アクセプト術</t>
  </si>
  <si>
    <t>サイエンスライティング超入門</t>
  </si>
  <si>
    <t>石浦章一　著</t>
  </si>
  <si>
    <t>科学をいかに正確に、うまく伝えるか。長年、大学で「サイエンスライティング」の講義を担当してきた著者が、学生や研究者に必要なサイエンスライティングのコツを伝授。正しく伝えてもそのとおりに伝わらない科学の世界の難しさに直面している人にお薦めの本。</t>
  </si>
  <si>
    <t>サイエンスライティング超入門.eps</t>
  </si>
  <si>
    <t>828サイエンスライティング超入門</t>
  </si>
  <si>
    <t>デジタル・フォレンジック事典　改訂版</t>
  </si>
  <si>
    <t>舟橋信、安富潔、デジタル・フォレンジック研究会　編　／　佐々木良一　監修</t>
  </si>
  <si>
    <t>サイバー犯罪が増えている。本書はサイバー攻撃に対して必要な組織内部での活動の監視や、機密情報の不正な送信の検知と防止などの対策を決定することに不可欠なログの適切な収集と分析に基づくデジタルフォレンジック（デジタル鑑識）の事典である。</t>
  </si>
  <si>
    <t>B5・528ページ</t>
  </si>
  <si>
    <t>デジタル・フォレンジック事典.eps</t>
  </si>
  <si>
    <t>829デジタル・フォレンジック事典　改訂版</t>
  </si>
  <si>
    <t>新版　品質保証ガイドブック</t>
  </si>
  <si>
    <t>（一社）日本品質管理学会　編</t>
  </si>
  <si>
    <t>日本の品質管理界を代表する学者、実務家約100名が総力をあげて書き下ろし！品質保証の基本、プロセス別、要素技術別、適用分野別に実践すべきことを体系的に網羅。品質保証の方法論に関する一般的な説明と具体的な実践事例をセットで提示する品質管理に携わる者のバイブルです。</t>
  </si>
  <si>
    <t>B5・1,280ページ</t>
  </si>
  <si>
    <t>新版品質保証ガイドブック.eps</t>
  </si>
  <si>
    <t>830新版　品質保証ガイドブック</t>
  </si>
  <si>
    <t>自然災害科学・防災の百科事典</t>
  </si>
  <si>
    <t>日本自然災害学会 編</t>
  </si>
  <si>
    <t>日本の地震学、火山学、気象学など各学問分野の専門家に加え、人文・社会科学系、災害医療・看護関係の専門家や行政・民間の実務家など広い視点から、我々が知っておくべき自然災害の特徴と防災の知識や防災研究の最先端を具体的にわかりやすく解説する。</t>
  </si>
  <si>
    <t>A5・806ページ</t>
  </si>
  <si>
    <t>自然災害科学・防災の百科事典.eps</t>
  </si>
  <si>
    <t>831自然災害科学・防災の百科事典</t>
  </si>
  <si>
    <t>風水害と防災の事典</t>
  </si>
  <si>
    <t>風水害と防災の事典編集委員会　編</t>
  </si>
  <si>
    <t>昨今、各地で豪雨や台風などの風水害が甚大な被害をもたらし、防災の重要性が増してきている。本書では、事例やイラストを用いて、近年起きた豪雨や台風の現象・被害を説明し、さらに避難のための情報収集や行動、社会的な取組みまでを解説する。</t>
  </si>
  <si>
    <t>風水害と防災の事典.eps</t>
  </si>
  <si>
    <t>832風水害と防災の事典</t>
  </si>
  <si>
    <t>能動的推論</t>
  </si>
  <si>
    <t>トーマス・パー、ジョバンニ・ペッツーロ、カール・フリストン/乾敏郎 訳</t>
  </si>
  <si>
    <t>著者の一人、神経科学者フリストンが提起した「自由エネルギー原理」。本書ではこの原理の意義を強調しながら、我々が生きる世界についての不確実性を解消する「能動的推論」を解く。認知的現象を統一的に説明した、今までにない新たなモデルを提供する書。</t>
  </si>
  <si>
    <t>A5判・352ページ</t>
  </si>
  <si>
    <t>能動的推論.eps</t>
  </si>
  <si>
    <t>833能動的推論</t>
  </si>
  <si>
    <t>14.ai</t>
  </si>
  <si>
    <t>台紙14論文.ai</t>
  </si>
  <si>
    <t>ACSスタイルガイド</t>
  </si>
  <si>
    <t>Anne M. Coghill／Lorrin R. Garson　編　中山裕木子　訳</t>
  </si>
  <si>
    <t>化学論文・文書を書く上でぜったいに知っておきたいルール、表現をまとめた化学分野に特化した本邦初のスタイルガイド！文法、書式、数、単位、文献記載、図表、化学物質・構造式の記載法など重要事項を網羅。 原書第3版。化学分野特有の書き方、簡潔・明瞭に書くための表現のコツ 、正確に書くための表記の決まりを詳細に解説。</t>
  </si>
  <si>
    <t>ACSスタイルガイド.eps</t>
  </si>
  <si>
    <t>834ACSスタイルガイド</t>
  </si>
  <si>
    <t>英語論文ライティング教本</t>
  </si>
  <si>
    <t>中山裕木子</t>
  </si>
  <si>
    <t>英語で論文を書く人ならば絶対に持っておきたいハンドブック。3C(Correct,Clear,Concise)に則ったシンプルで明快な論文が書けるようになる。アクセプトされるための必須事項を伝授！・伝わる英文を書くための真のライティング力をつける→ 査読者にとってあなたの論文の要点がよくわかる→ アクセプト率が高まる！</t>
  </si>
  <si>
    <t>A5・415ページ</t>
  </si>
  <si>
    <t>英語論文ライティング教本.eps</t>
  </si>
  <si>
    <t>835英語論文ライティング教本</t>
  </si>
  <si>
    <t>シカゴ・スタイルに学ぶ論理的に考え、書く技術</t>
  </si>
  <si>
    <t>吉岡友治</t>
  </si>
  <si>
    <t>全世界で１００年以上学び継がれる、世界標準のロジカルライティングの作法「シカゴ・スタイル」。日本人が知らない最高峰の文章上達術を初めてわかりやすく解説した大好評ロングセラー！文章作成の不安が一気に解消されます。</t>
  </si>
  <si>
    <t>2015年01月刊行</t>
  </si>
  <si>
    <t xml:space="preserve"> A5・224ページ</t>
  </si>
  <si>
    <t>シカゴ・スタイルに学ぶ論理的に考え書く技術.eps</t>
  </si>
  <si>
    <t>836シカゴ・スタイルに学ぶ論理的に考え,書く技術</t>
  </si>
  <si>
    <t>科学者・技術者のための 英語論文の書き方</t>
  </si>
  <si>
    <t>R. M. Lewis, N. Whitby, E. Whitby 著</t>
  </si>
  <si>
    <t>豊富な英文添削経験から日本人英語の欠点を知り抜いた3人の米国人科学者によって、国際的に通用する英語論文はどのように書けばよいかが丁寧に解説されている。初めて論文を書く人にも、何度も書いた経験のある人にも役立つ一冊である。</t>
  </si>
  <si>
    <t>2004年1月刊行</t>
  </si>
  <si>
    <t>英語論文の書き方.eps</t>
  </si>
  <si>
    <t>837科学者・技術者のための 英語論文の書き方</t>
  </si>
  <si>
    <t>英語科学論文をどう書くか</t>
  </si>
  <si>
    <t>保田幸子</t>
  </si>
  <si>
    <t>国際的な発信力を高めたい大学・大学院生、研究者を対象とした英語科学論文執筆のためのガイドブック。トップジャーナルに掲載された最新の論文の分析に基づき、科学論文に関する様々な伝統的通説を反証し、新しい科学論文執筆法を解説する。読み手を引き付ける論文のコツを網羅的に学べる一冊。</t>
  </si>
  <si>
    <t>B5・232ページ</t>
  </si>
  <si>
    <t>英語科学論文をどう書くか.eps</t>
  </si>
  <si>
    <t>838英語科学論文をどう書くか</t>
  </si>
  <si>
    <t>プレゼンテーションZen 第3版</t>
  </si>
  <si>
    <t>ガー・レイノルズ/熊谷小百合、白川部君江 訳</t>
  </si>
  <si>
    <t>世界的ベストセラー「プレゼンテーションZen」の改訂3版。基本原則「抑制」「シンプル」「自然さ」はそのままに、最新情報で内容をアップデート。更にこの日本語版では、昨今の社会情勢を踏まえ、著者による「オンラインプレゼンテーション」に関するオリジナルの解説を加えています。</t>
  </si>
  <si>
    <t>B5変・352ページ</t>
  </si>
  <si>
    <t>プレゼンテーションZen 第３版.eps</t>
  </si>
  <si>
    <t>839プレゼンテ-ションZen 第3版</t>
  </si>
  <si>
    <t>15.ai</t>
  </si>
  <si>
    <t>イスラームと儒学</t>
  </si>
  <si>
    <t xml:space="preserve">アリム・トヘテイ </t>
  </si>
  <si>
    <t>明清時代は中国においてムスリム共同体が定着し、イスラームと儒学に精通した思想家・学者が誕生した。イスラーム文明と中華文明双方の特徴、文化要素など豊富な資源に有機的に統一した文明対話を試みた思想体系を論する。</t>
  </si>
  <si>
    <t>10_5492(イスラームと儒学).eps</t>
  </si>
  <si>
    <t>840イスラ-ムと儒学</t>
  </si>
  <si>
    <t>日本語文法百科</t>
  </si>
  <si>
    <t>沖森 卓也　編</t>
  </si>
  <si>
    <t>日本語文法を，学校文法を入口にして初歩から専門事項に至るまで用例を豊富に盛り込みつつ体系的に解説。〔内容〕総説，語と品詞，文のしくみ，文法のひろがり）</t>
  </si>
  <si>
    <t>51066.eps</t>
  </si>
  <si>
    <t>841日本語文法百科</t>
  </si>
  <si>
    <t>敬語の事典</t>
  </si>
  <si>
    <t>荻野綱男　編</t>
  </si>
  <si>
    <t>敬語の歴史，方言，の敬語，敬語の年齢差，男女差，敬語の職業差，会社と敬語，家庭と敬語など様々な場面と敬語，外国語の敬語との対照，敬語の調査，敬語の教育法，情報科学と敬語，心理学など周辺分野との関連など，敬語の総合的理解を得られるよう有用性を高めた事典。</t>
  </si>
  <si>
    <t>A5・704ページ</t>
  </si>
  <si>
    <t>51069.eps</t>
  </si>
  <si>
    <t>842敬語の事典</t>
  </si>
  <si>
    <t>日本語大事典 【上・下巻：２分冊】</t>
  </si>
  <si>
    <t>佐藤武義　前田富祺 編集代表</t>
  </si>
  <si>
    <t>可能な限りグローバルで複合的な視点に基づいた新しい日本語学の事典。言語学の関連用語や人物，資料，研究文献なども広く取り入れた約3500項目をわかりやすく丁寧に解説。読者対象は，大学学部生・大学院生，日本語学の研究者，中学・高校の日本語学関連の教師，日本語教育・国語教育関係の人々，日本語学に関心を持つ一般読者などである。</t>
  </si>
  <si>
    <t>2014年11月刊行</t>
  </si>
  <si>
    <t>B5・2456ページ</t>
  </si>
  <si>
    <t>51034日本語大事典.eps</t>
  </si>
  <si>
    <t>843日本語大事典 【上・下巻:2分冊】</t>
  </si>
  <si>
    <t>言語史の計量的研究</t>
  </si>
  <si>
    <t>宮島 達夫</t>
  </si>
  <si>
    <t>語彙の計量という観点から、言語の諸カテゴリーやその単位、その資料、言語史は、どのようにあつかえるか。語彙の特徴を全体として考察対象とする、「総体としての語彙」研究。解説…鈴木泰・安部清哉</t>
  </si>
  <si>
    <t>A5判上製  948ページ</t>
  </si>
  <si>
    <t>img_言語史の計量的研究.eps</t>
  </si>
  <si>
    <t>844言語史の計量的研究</t>
  </si>
  <si>
    <t>日本語の文字と表記　学びとその方法</t>
  </si>
  <si>
    <t>尾山　慎</t>
  </si>
  <si>
    <t>日本語研究を始めるのに必要な、文字論・書記論・表記論の違いをはじめとする基礎理論を体系的に解説。文字の誕生から SNS での表記まで、漢字・平仮名・片仮名 の歴史と言葉の多様性を説いた入門書。コラムや語句の解説も充実。</t>
  </si>
  <si>
    <t>9784909832696_600.eps</t>
  </si>
  <si>
    <t>845日本語の文字と表記　学びとその方法</t>
  </si>
  <si>
    <t>賦霊の自然哲学</t>
  </si>
  <si>
    <t>福元圭太</t>
  </si>
  <si>
    <t>自然科学的「世界の数量化」に抗し、世界の「質」を問う哲学へ。物理学者フェヒナー、進化生物学者ヘッケル、そして発生生物学者ドリーシュ。本書はこれら実証主義的自然科学者としての出自を持つ3名が、「ネオ・ロマン主義的自然哲学者」へと変貌していく消息を追うものである。</t>
  </si>
  <si>
    <t>A5・530ページ</t>
  </si>
  <si>
    <t>賦霊の自然哲学.eps</t>
  </si>
  <si>
    <t>846賦霊の自然哲学</t>
  </si>
  <si>
    <t>デカルトの生涯　校訂完訳版</t>
  </si>
  <si>
    <t>A・バイエ／山田弘明、香川知晶　ほか　訳</t>
  </si>
  <si>
    <t>原著刊行は1691年。哲学者デカルトの人と思想について、同時代に書かれた最も詳細で浩瀚な伝記。実生活の負の側面や17世紀の社会情勢までも緻密に描き、後世のデカルト解釈に影響を与えた名著の校訂完訳。</t>
  </si>
  <si>
    <t>A5・総1306ページ</t>
  </si>
  <si>
    <t>デカルトの生涯.eps</t>
  </si>
  <si>
    <t>847デカルトの生涯　校訂完訳版</t>
  </si>
  <si>
    <t>ライプニッツ著作集第I期新装版 全10巻</t>
  </si>
  <si>
    <t>G・W・ライプニッツ／下村寅太郎、山本 信、中村幸四郎、原 亨吉 監修</t>
  </si>
  <si>
    <t>ライプニッツの普遍的精神の全容を精選・翻訳した本邦初の著作集を新装復刊。1論理学、2数学論・数学、3数学・自然学、4・5認識論：人間知性新論、6・7宗教哲学：弁神論、8前期哲学、9後期哲学、10中国学・地質学・普遍学。全巻購入特典：冊子「発見術への栞」進呈。</t>
  </si>
  <si>
    <t>ライプニッツ著作集第I期新装版 全10巻.eps</t>
  </si>
  <si>
    <t>848ライプニッツ著作集第I期新装版 全10巻</t>
  </si>
  <si>
    <t>時間・円環・救済</t>
  </si>
  <si>
    <t>大山真樹</t>
  </si>
  <si>
    <t>永遠回帰思想とは、——キリスト教道徳のような、ある特定の価値評価によってではなく、——あらゆる形態の価値評価によってもたらされうるやましい良心一般をどのように克服するか、という問いに対する答えの一つなのである。</t>
  </si>
  <si>
    <t>A5・322ページ</t>
  </si>
  <si>
    <t>『時間・円環・救済』.eps</t>
  </si>
  <si>
    <t>849時間・円環・救済</t>
  </si>
  <si>
    <t>経験としての自然</t>
  </si>
  <si>
    <t>ジョン・デューイ／栗田修　訳</t>
  </si>
  <si>
    <t>自然は人間経験をとおして自己を開示する——「経験論的自然主義」や「自然的経験主義」、あるいは「自然主義的ヒューマニズム」と呼ばれるデューイ哲学。デューイの哲学的自然観が展開される哲学的主著に、デューイ研究者である訳者が注釈をふんだんに加えた待望の新訳。</t>
  </si>
  <si>
    <t>経験としての自然.eps</t>
  </si>
  <si>
    <t>850経験としての自然</t>
  </si>
  <si>
    <t>経験としての芸術</t>
  </si>
  <si>
    <t>デューイが「経験概念」を駆使してまとめた芸術論の集大成。社会を変革するものとしての芸術、鑑賞をかぎりなく楽しくする芸術へと読者を誘う。</t>
  </si>
  <si>
    <t>2010年9月刊行</t>
  </si>
  <si>
    <t>A5・454ページ</t>
  </si>
  <si>
    <t>経験としての芸術.eps</t>
  </si>
  <si>
    <t>851経験としての芸術</t>
  </si>
  <si>
    <t>渦動する象徴　田辺哲学のダイナミズム</t>
  </si>
  <si>
    <t>杉村靖彦、田口茂、竹花洋佑　編著</t>
  </si>
  <si>
    <t>外を内、内を外へと転じ、全てを反転させつつ動いてやまない「渦動」としての絶対無。学問と現実の「全て」に対峙しようとした田辺元の思索は、極度に濃密な論述の内に途轍もないダイナミズムを秘め、私たちを突き動かすべく待ち構えている。田辺哲学研究の最前線に立つ、新たな時代のための論集。</t>
  </si>
  <si>
    <t>渦動する象徴.eps</t>
  </si>
  <si>
    <t>852渦動する象徴　田辺哲学のダイナミズム</t>
  </si>
  <si>
    <t>異文化コミュニケーション・トレーニング</t>
  </si>
  <si>
    <t>山本志都、石黒武人、Ｍilton Bennett、岡部大祐</t>
  </si>
  <si>
    <t>日々の生活のなかで接するさまざまな「異」とどのように向き合い、どのように違和感・摩擦・対立を乗り越え、建設的な関係を構築していくのかを考え、学ぶための一冊。異文化コミュニケーション学の基礎知識から、知覚構成主義に基づく最新知見までをさまざまな具体例やトレーニングを通じて紹介。</t>
  </si>
  <si>
    <t>A5・386ページ</t>
  </si>
  <si>
    <t>異文化コミュニケーショントレーニング.eps</t>
  </si>
  <si>
    <t>853異文化コミュニケ-ション・トレ-ニング</t>
  </si>
  <si>
    <t>日本語の類型</t>
  </si>
  <si>
    <t>風間伸次郎</t>
  </si>
  <si>
    <t>日本語というのはどのようなタイプの言語なのか？アルタイ諸言語の第一人者であり、日本人の起源を探る学術プロジェクト（通称「ヤポネシアゲノム」）言語班のメンバーでもある著者が、朝鮮語、ニブフ語、日本語も含めた「アルタイ型言語」の広汎な対照研究から考察を行った、集大成としての論文集。</t>
  </si>
  <si>
    <t>A5・684ページ</t>
  </si>
  <si>
    <t>日本語の類型.eps</t>
  </si>
  <si>
    <t>854日本語の類型</t>
  </si>
  <si>
    <t>フェミニズム大図鑑</t>
  </si>
  <si>
    <t>ハンナ・マッケン　ほか／最所篤子、福井久美子　訳</t>
  </si>
  <si>
    <t>17世紀のメアリー・アステルの時代から最近の♯MeToo運動まで、フェミニズムの流れを追いながら、先住民族、ブラックフェミニズム、LGBTQなどマイノリティの問題や、アジア・イスラム圏のフェミニズムなども広く取り上げ、写真と図解でわかりやすく解説。その全体像を捉えた待望の一冊。</t>
  </si>
  <si>
    <t>フェミニズム大図鑑.eps</t>
  </si>
  <si>
    <t>855フェミニズム大図鑑</t>
  </si>
  <si>
    <t>天使はなぜ堕落するのか　中世哲学の興亡</t>
  </si>
  <si>
    <t>八木雄二</t>
  </si>
  <si>
    <t>神の存在証明と天使の堕落を軸に、現代哲学を先取りする知識論や経済の基礎たる利子の正当化など、中世哲学の豊饒な成果を、アンセルムスからオッカムまでいきいきと描く。これまでの哲学史の常識をもくつがえす知見に満ち、現代思想にも巨大なインパクトを与えずにはおかない革新的論考。</t>
  </si>
  <si>
    <t>四六判・608ページ</t>
  </si>
  <si>
    <t>天使はなぜ堕落するのか.eps</t>
  </si>
  <si>
    <t>856天使はなぜ堕落するのか　中世哲学の興亡</t>
  </si>
  <si>
    <t>自由と行為の哲学</t>
  </si>
  <si>
    <t>門脇俊介、野矢茂樹　編・監修／Ｐ・ストローソン、Ｈ・フランクファート、Ｐ・Ｖ・インワーゲン、D・デイヴィドソン、Ｅ・アンスコム、Ｍ・ブラットマン　著</t>
  </si>
  <si>
    <t>人間に本当に自由はあるのか。何が意志を決定するのか。古代からの根本問題であり、科学の進歩が人間の脳や精神にもおよぶなかでますます重要性を帯びてきたこの問いをめぐるさまざまな見解を、現代最高の哲学者たちの論文で包括的に紹介するアンソロジー。序論：野矢茂樹。</t>
  </si>
  <si>
    <t>2010年8月刊行</t>
  </si>
  <si>
    <t>四六判・368ページ</t>
  </si>
  <si>
    <t>自由と行為の哲学.eps</t>
  </si>
  <si>
    <t>857自由と行為の哲学</t>
  </si>
  <si>
    <t>ニーチェの道徳哲学と自然主義</t>
  </si>
  <si>
    <t>ブライアン・ライター　著、大戸雄真　訳</t>
  </si>
  <si>
    <t>ポストモダンのヒーロー・ニーチェ。だが、実はポストモダニストのニーチェ解釈は曲解にすぎない！　事実や科学を重視した自然主義者としてのニーチェをクリアに描き出す、 現在世界で最も影響力のあるニーチェ研究者による主著、ついに邦訳！　21世紀の新しいスタンダードを示す。</t>
  </si>
  <si>
    <t>四六判・626ページ</t>
  </si>
  <si>
    <t>ニーチェの道徳哲学と自然主義.eps</t>
  </si>
  <si>
    <t>858ニ-チェの道徳哲学と自然主義</t>
  </si>
  <si>
    <t>ポストコロニアル研究の遺産</t>
  </si>
  <si>
    <t>磯前順一、タラル・アサド、酒井直樹、プラダン・ゴウランガ・チャラン編</t>
  </si>
  <si>
    <t>異文化の間、政治と文化の間、男女の間など、いたるところに翻訳不能なものはある。それを超えたところに翻訳は成り立つのか。人間関係の他性、理解不能性の根源を問う、日文研主催の国際会議の成果。</t>
  </si>
  <si>
    <t>9784409041222.eps</t>
  </si>
  <si>
    <t>859ポストコロニアル研究の遺産</t>
  </si>
  <si>
    <t>フランスの高校生が学んでいる10人の哲学者</t>
  </si>
  <si>
    <t>シャルル・ぺパン／永田千奈 訳</t>
  </si>
  <si>
    <t>プラトン、アリストテレスからカント、ニーチェ、サルトルまで、10人の哲学者をコンパクトかつ通史的に取り上げたベストセラー教科書。哲学者からのアドバイス、問題発言も紹介。2時間で読める西欧哲学入門。</t>
  </si>
  <si>
    <t xml:space="preserve"> 2022年02月刊行</t>
  </si>
  <si>
    <t xml:space="preserve"> 四六・168ページ</t>
  </si>
  <si>
    <t>フランスの高校生が学んでいる10人の哲学者.eps</t>
  </si>
  <si>
    <t>860フランスの高校生が学んでいる10人の哲学者</t>
  </si>
  <si>
    <t>世界哲学史　全8巻+別巻セット</t>
  </si>
  <si>
    <t>伊藤邦武、山内志朗、中島隆博、納富信留　編</t>
  </si>
  <si>
    <t>古代における文明のはじまりと哲学の誕生から、現代におけるポストモダン思想やフェミニズムの思想、そして哲学の未来まで、総勢115人の叡智が集結し、古今東西の哲学史を一くくりにする。初学者から極める者まで、これを読まずして哲学は語れない。</t>
  </si>
  <si>
    <t>新書</t>
  </si>
  <si>
    <t>世界哲学史　全8巻+別巻セット.eps</t>
  </si>
  <si>
    <t>861世界哲学史　全8巻+別巻セット</t>
  </si>
  <si>
    <t>政治的リベラリズム　増補版</t>
  </si>
  <si>
    <t>ジョン・ロールズ/神島裕子、福間聡　訳/川本隆史　解説</t>
  </si>
  <si>
    <t>多様な価値観に深く分断された社会で私たちはどうすれば共に生きられるか。正義は、可能か？『正義論』が巻き起こした巨大な反響・批判に応答し、＜公正としての正義＞の構想をみずから更新した、ロールズ、もうひとつの主著。待望の邦訳！</t>
  </si>
  <si>
    <t>政治的リベラリズム　増補版.eps</t>
  </si>
  <si>
    <t>862政治的リベラリズム　増補版</t>
  </si>
  <si>
    <t>ギリシア哲学史</t>
  </si>
  <si>
    <t>納富信留</t>
  </si>
  <si>
    <t>古代ギリシアにおいて、哲学はどのように始まり、どのような問いを問い、思索を展開したか？こうした哲学の営みはいかにして受け継がれてきたか？資料論・方法論を含む最新の研究成果に目を配り、これまでと大きく異なる枠組みと視点でギリシア哲学史全体を俯瞰。３３名の列伝体で描き出す通史。</t>
  </si>
  <si>
    <t>四六・752ページ</t>
  </si>
  <si>
    <t>ギリシア哲学史.eps</t>
  </si>
  <si>
    <t>863ギリシア哲学史</t>
  </si>
  <si>
    <t>吉本隆明＜未収録＞講演集</t>
  </si>
  <si>
    <t>吉本隆明</t>
  </si>
  <si>
    <t>難解な思想を書き言葉にはないやわらかさで、重要な概念を繰り返し語る、吉本隆明の講演。著者自身が「一つの作品を作る」意図をもって行ってきた全講演の中から、単著に含まれず雑誌発表のみ、音源のみのものを中心に収録し、テーマ別にしたシリーズ。</t>
  </si>
  <si>
    <t>吉本隆明＜未収録＞講演集　全12冊セット.eps</t>
  </si>
  <si>
    <t>864吉本隆明&lt;未収録&gt;講演集</t>
  </si>
  <si>
    <t>ホッブズ　政治と宗教</t>
  </si>
  <si>
    <t>梅田百合香</t>
  </si>
  <si>
    <t>《2023年一斉増刷》　際限ない宗教抗争の可能性をどのように抑止しうるのか？　従来ほとんど論じられてこなかった宗教論の徹底的解読を軸に、ホッブズにおける近代国家論の誕生を指し示す。自然状態論などの通説的理解を排し、『リヴァイアサン』の新たな全体像に迫る画期的労作。</t>
  </si>
  <si>
    <t>A5・348ページ</t>
  </si>
  <si>
    <t>ホッブズ　政治と宗教.eps</t>
  </si>
  <si>
    <t>865ホッブズ　政治と宗教</t>
  </si>
  <si>
    <t>《リ・アーカイヴ叢書》昭和ナショナリズムの諸相</t>
  </si>
  <si>
    <t>橋川文三／筒井清忠　編・解説</t>
  </si>
  <si>
    <t>『日本浪曼派批判序説』『近代日本政治思想の諸相』等々、個性的文体と脱領域的知性をもって昭和超国家主義の核心にあるナショナリズムの内在的理解とその超克への道を切り拓いた著者の単行本・著作集未収録の入手困難な論考集成。ナショナリズム再考の必読文献。［新装復刊；初版1994年］</t>
  </si>
  <si>
    <t>《リ・アーカイヴ叢書》昭和ナショナリズムの諸相.eps</t>
  </si>
  <si>
    <t>866《リ・ア-カイヴ叢書》昭和ナショナリズムの諸相</t>
  </si>
  <si>
    <t>《リ・アーカイヴ叢書》知識という環境</t>
  </si>
  <si>
    <t>森際康友　編</t>
  </si>
  <si>
    <t>知識観の分裂をもたらした近代的知識論を批判しつつ、行為の場面から生態系・知的分業秩序までを視野に入れ、知覚知・言語知から科学知・実践知へと広がる知識の領域、そして暗黙知を含めた知識の深層を照射。環境としての知識構想を展開した白熱の論集。［新装復刊；初版1996年］</t>
  </si>
  <si>
    <t>《リ・アーカイヴ叢書》知識という環境.eps</t>
  </si>
  <si>
    <t>867《リ・ア-カイヴ叢書》知識という環境</t>
  </si>
  <si>
    <t>書誌学の誕生</t>
  </si>
  <si>
    <t>雪嶋宏一</t>
  </si>
  <si>
    <t>スイスの博物学者、ギリシア語学者であるコンラート・ゲスナー（1516-1565）の代表作『万有書誌』の書誌学的な問題点を明らかにした画期的研究書。同書がヨーロッパの書誌学の嚆矢となり、それを契機に書誌学が誕生したことを実証・解明。詳細な索引により初学者が西洋書誌学の理解に役立つ。</t>
  </si>
  <si>
    <t>書誌学の誕生コンラートゲスナー万有書誌の研究.eps</t>
  </si>
  <si>
    <t>868書誌学の誕生</t>
  </si>
  <si>
    <t>編集者ディドロ</t>
  </si>
  <si>
    <t>鷲見洋一</t>
  </si>
  <si>
    <t>１８世紀フランスが生んだ世紀の大事業『百科全書』は、いかに生まれたのか？そして「編集長」を務めた思想家ディドロと「結社」の仲間たちが夢見た世界へのまなざしとは？膨大な資料と最新研究を博捜、多彩な図版を駆使して、壮大な出版プロジェクトの全貌と未来を生き生きとした名調子で描き出す。</t>
  </si>
  <si>
    <t>四六・896ページ</t>
  </si>
  <si>
    <t>編集者ディドロ.eps</t>
  </si>
  <si>
    <t>869編集者ディドロ</t>
  </si>
  <si>
    <t>浅見絅斎全集稿本　舞田敦編　全三巻</t>
  </si>
  <si>
    <t>清水則夫、三浦國雄　監修</t>
  </si>
  <si>
    <t>本稿本は浅見絅斎先生遺著編纂会の中心を担った舞田敦（1861—1922）により編纂された『絅斎先生全集』全六十冊（大正四年に完成・未公刊）の「影印」と、監修者による詳細な「解題」で構成される。最大の特色は講義筆記の充実にあり、本稿本所収本が現存唯一の写本という資料も複数含まれる。</t>
  </si>
  <si>
    <t>B5・総2136ページ</t>
  </si>
  <si>
    <t>浅見絅斎全集稿本　舞田敦編　全三巻.eps</t>
  </si>
  <si>
    <t>870浅見絅斎全集稿本　舞田敦編　全三巻</t>
  </si>
  <si>
    <t>ブラフマニズムとヒンドゥイズム１</t>
  </si>
  <si>
    <t>藤井正人・手嶋英貴</t>
  </si>
  <si>
    <t>古代・中世に展開した「社会と文化」「王権と宗教」「知識と学問」の諸相から「インド世界の構造」を探る。国内外において第一線で活躍する研究者が著わした15篇の論考によって示されるインド学の最前線。</t>
  </si>
  <si>
    <t>01『ブラフマニズムとヒンドゥイズム１』.eps</t>
  </si>
  <si>
    <t>871ブラフマニズムとヒンドゥイズム1</t>
  </si>
  <si>
    <t>ブラフマニズムとヒンドゥイズム２</t>
  </si>
  <si>
    <t>古代・中世に展開した「神話と表象」「信仰と儀礼」「出家と修行」の諸相から「インド世界の内的原理」を探る。国内外において第一線で活躍する研究者が著わした17篇の論考によって示されるインド学の最前線。</t>
  </si>
  <si>
    <t>02『ブラフマニズムとヒンドゥイズム２』.eps</t>
  </si>
  <si>
    <t>872ブラフマニズムとヒンドゥイズム2</t>
  </si>
  <si>
    <t>「日本人の日本語」を考える</t>
  </si>
  <si>
    <t>庵功雄 編著</t>
  </si>
  <si>
    <t>行政、マスコミ、ビジネス、医療、介護、大学教育、国語教育等で求められる日本語、さらには英語や他の言語「わかりやすいことば」の国際事例を取り上げながら、「日本語を母語とする日本人同士」のコミュニケーションを考察する。</t>
  </si>
  <si>
    <t>「日本人の日本語」を考える.eps</t>
  </si>
  <si>
    <t>873「日本人の日本語」を考える</t>
  </si>
  <si>
    <t>社会思想史事典</t>
  </si>
  <si>
    <t>社会思想史学会 編</t>
  </si>
  <si>
    <t>社会思想史上の重要なトピックを体系的に把握できるように、ルネサンス期から21世紀の現在に至る〈近代〉の歴史的な展開を見通せるように時系列に沿った全５部構成にし、それぞれの時代の思潮の全体像を立体的に浮かび上がらせる。社会思想史学会が全面的に編纂に携わった「読む事典」。</t>
  </si>
  <si>
    <t>A5・884ページ</t>
  </si>
  <si>
    <t>社会思想史事典.eps</t>
  </si>
  <si>
    <t>874社会思想史事典</t>
  </si>
  <si>
    <t>世界の公用語事典</t>
  </si>
  <si>
    <t>庄司博史　編</t>
  </si>
  <si>
    <t>世界各地の公用語がもつラテン文字表記（日本語のローマ字にあたるアルファベット表記）の方法をカタカナの読みをつけて解説。どこで話されているかの言語情報、他言語との関係や発音、文法の基本などを共通見出しとして解説した後、会話表現例を紹介しているので、各言語の比較もできる。</t>
  </si>
  <si>
    <t>A5・430ページ</t>
  </si>
  <si>
    <t>世界の公用語事典.eps</t>
  </si>
  <si>
    <t>875世界の公用語事典</t>
  </si>
  <si>
    <t>日本思想史事典</t>
  </si>
  <si>
    <t>日本思想史事典編集委員会　編</t>
  </si>
  <si>
    <t>日本思想史学会による編集協力のもと、歴史学、政治学、倫理学、宗教学、文学などさまざまな学問領域から独自の視点で日本思想を論じた、これまでに類を見ない中項目事典。</t>
  </si>
  <si>
    <t>A5・744ページ</t>
  </si>
  <si>
    <t>9784621304587.eps</t>
  </si>
  <si>
    <t>876日本思想史事典</t>
  </si>
  <si>
    <t>ミーニング</t>
  </si>
  <si>
    <t>マイケル・ポランニー、ハリー・プロシュ/飯原栄一、小島秀信、山本慎平　訳</t>
  </si>
  <si>
    <t>本書は、科学主義と客観主義という誤った神話を通じて破壊された「意味」を再建せんと試みたものである。暗黙知理論を詩や芸術、そして神話、宗教の分野へと拡大し、マイケル・ポランニー哲学の奥深さ、幅広さを通観する、ポランニー最晩年の思想の集大成である。</t>
  </si>
  <si>
    <t>四六判・348ページ</t>
  </si>
  <si>
    <t>ミーニング.eps</t>
  </si>
  <si>
    <t>877ミ-ニング</t>
  </si>
  <si>
    <t>夕映えのユーラシア（桜邑文稿3）</t>
  </si>
  <si>
    <t>堀池信夫</t>
  </si>
  <si>
    <t>堀池信夫著作集全3巻の3。東西文明の交流、魏晋六朝の思想を広い視点から考察する。「桜邑」は研究拠点筑波大学が茨城県新治郡桜村にあったことにちなむ。</t>
  </si>
  <si>
    <t>夕映えのユーラシア.eps</t>
  </si>
  <si>
    <t>878夕映えのユ-ラシア(桜邑文稿3)</t>
  </si>
  <si>
    <t>日本思想史辞典</t>
  </si>
  <si>
    <t>代表編者＝石毛忠、今泉淑夫、笠井昌昭、原島正、三橋健</t>
  </si>
  <si>
    <t>思想を通して、日本史を捉える！！日本史上における人間生活の諸分野をおおう思想を，包括的にとりあげた画期的な辞典。最新の学問的成果をとりいれ，各分野の専門研究者約160名が執筆。思想史学の人物・著作物はもとより，政治・経済や芸術・芸能など，広範囲にわたって項目を採録。</t>
  </si>
  <si>
    <t>2009年4月刊行</t>
  </si>
  <si>
    <t>菊5判・1168ページ</t>
  </si>
  <si>
    <t>日本思想史辞典.eps</t>
  </si>
  <si>
    <t>879日本思想史辞典</t>
  </si>
  <si>
    <t>語学教育　全10巻＋別巻1</t>
  </si>
  <si>
    <t>江利川春雄 監修／江利川春雄・河村和也 解題</t>
  </si>
  <si>
    <t>およそ一世紀にわたる外国語教育改革の旗手・語学教育研究所。その機関誌『語学教育』（1942〜1972）全114冊を完全復刻。一流執筆陣による語学教育全般に及ぶ論考が戦時下・戦後復興期・高度成長期の語学教育の変遷を明らかにする。</t>
  </si>
  <si>
    <t xml:space="preserve"> 2022年６月〜2023年８月</t>
  </si>
  <si>
    <t>A５・平均444ページ</t>
  </si>
  <si>
    <t>語学教育１.eps</t>
  </si>
  <si>
    <t>880語学教育　全10巻+別巻1</t>
  </si>
  <si>
    <t>中国の文字世界　漢字文化研究叢書 １</t>
  </si>
  <si>
    <t>国家図書館中国記憶プロジェクトセンター 編著／水野衛子 訳</t>
  </si>
  <si>
    <t>漢字や少数民族の文字等、中国の文字が織りなす、中国の歴史、文化、思想、風俗、制度、イデオロギーの世界。第1章 文字：人類の偉大なる発明／第2章・第3章 中国の文字の大きな視野／第4章 文字と伝統文化／第5章 文字と文学芸術／第6章 文字の記録と伝播／第7章 文字の伝承ほか</t>
  </si>
  <si>
    <t>2021年７月刊行</t>
  </si>
  <si>
    <t>A５・440ページ</t>
  </si>
  <si>
    <t>中国の文字世界.eps</t>
  </si>
  <si>
    <t>881中国の文字世界　漢字文化研究叢書 1</t>
  </si>
  <si>
    <t>16.ai</t>
  </si>
  <si>
    <t>失われた宗教を生きる人々</t>
  </si>
  <si>
    <t>ジェラード・ラッセル</t>
  </si>
  <si>
    <t>レタスを食べるのを拒否するヤジディ教徒、輪廻転生を信じるドゥルーズ派、アダムの秘密を受け継ぐマンダ教徒……。中東の秘境に、マイナー宗教の伝統を生きる人々を訪ね、その生々しい肉声から、文化の共生を可能にする古代の叡智を浮かび上がらせる。衝撃のルポルタージュ。</t>
  </si>
  <si>
    <t>2016年12月刊行</t>
  </si>
  <si>
    <t>四六・496ページ</t>
  </si>
  <si>
    <t>失われた宗教を生きる人々.eps</t>
  </si>
  <si>
    <t>882失われた宗教を生きる人々</t>
  </si>
  <si>
    <t>神話研究の最先端</t>
  </si>
  <si>
    <t>角南 聡一郎、丸山 顕誠</t>
  </si>
  <si>
    <t>神話は、かつては人間精神の指導的立場を担ってきており、今もなお、古典の深奥に位置している。また、神話はこれまで哲学、史学、文学をはじめ様々な分野の研究者が議論の対象としてきた。本論文も様々な立場から、それぞれのテーマが21篇の論文によって探求されている。</t>
  </si>
  <si>
    <t>A5判 上製  432ページ</t>
  </si>
  <si>
    <t>img_神話研究の最先端.eps</t>
  </si>
  <si>
    <t>883神話研究の最先端</t>
  </si>
  <si>
    <t>正直の徒のイスラーム</t>
  </si>
  <si>
    <t>近藤洋平</t>
  </si>
  <si>
    <t>絶海の孤島に暮らす者は唯一神の存在を知ることが課されるのか。イスラム教徒たちの人間関係はどのように形成、維持されるのか。イスラム教徒たちの思考回路とそれに基づく社会活動を、少数派勢力イバード派の著作の読解を通じて詳細に記述する，画期的研究書。</t>
  </si>
  <si>
    <t>『正直の徒のイスラーム』.eps</t>
  </si>
  <si>
    <t>884正直の徒のイスラ-ム</t>
  </si>
  <si>
    <t>神智学とアジア</t>
  </si>
  <si>
    <t>吉永進一、岡本佳子、莊千慧　編著</t>
  </si>
  <si>
    <t>神智学の創立者ヘレナ・P・ブラヴァツキーの思想を押さえながら、アジアの宗教にも影響を与え、東西にまたがる活動をおこなった神智学の越境性と分野横断的な営為、人的な交流を、近代の帝国主義、グローバリズム、メディアの発達なども踏まえて検証する。神智学運動をテーマにした日本初の論集。</t>
  </si>
  <si>
    <t>神智学とアジア.eps</t>
  </si>
  <si>
    <t>885神智学とアジア</t>
  </si>
  <si>
    <t>北欧・ゲルマン神話シンボル事典</t>
  </si>
  <si>
    <t xml:space="preserve"> ロベール・ジャック・ティボー　著／金光仁三郎　訳</t>
  </si>
  <si>
    <t>ギリシア・ローマ神話、ケルト神話とともに、ヨーロッパ文化・文学全体を理解するために必要な北欧・ゲルマン神話の基礎的知識をコンパクトにまとめた事典。これらの神話に登場する人物・事物があらわす象徴性（シンボル）がわかり、神話が示す文化的背景が理解できる。項目数985。</t>
  </si>
  <si>
    <t>北欧ゲルマン神話シンボル事典.eps</t>
  </si>
  <si>
    <t>886北欧・ゲルマン神話シンボル事典</t>
  </si>
  <si>
    <t>ラルース　ギリシア・ローマ神話大事典</t>
  </si>
  <si>
    <t>ジャン・クロード・ベルフィオール　著／金光仁三郎　主幹／小井戸光彦、本田貴久、大木勲、内藤真奈　訳</t>
  </si>
  <si>
    <t>ギリシア神話・ローマ神話の全貌を網羅した最新・最大の事典。文芸作品からの引用や豊富な図版などで、神々や英雄たちの世界を生き生きと蘇らせる。項目数約2500。カラー口絵32ページの他、本文にも300点余の図版を収録。索引完備（日本語、英語、仏語、図版）。</t>
  </si>
  <si>
    <t>B5・1082ページ</t>
  </si>
  <si>
    <t>ラルース　ギリシアローマ神話大事典.eps</t>
  </si>
  <si>
    <t>887ラル-ス　ギリシア・ロ-マ神話大事典</t>
  </si>
  <si>
    <t>新宗教と総力戦</t>
  </si>
  <si>
    <t>永岡崇</t>
  </si>
  <si>
    <t>《2023年一斉増刷》　教祖亡き後、その存続をかけて自己形成をはかる新宗教。当局の介入や国家主義の高まり、戦時総動員の動きといった状況のなかで、指導者や信者たちは、前代の「遺産」をどう読み替え、信仰実践の地平を拓いてきたのか。天理教を事例に、人びとが生きた新宗教の実像に迫る。</t>
  </si>
  <si>
    <t>新宗教と総力戦.eps</t>
  </si>
  <si>
    <t>888新宗教と総力戦</t>
  </si>
  <si>
    <t>キリスト教文化事典</t>
  </si>
  <si>
    <t>キリスト教文化事典編集委員会 編</t>
  </si>
  <si>
    <t>キリスト教の教義や歴史だけでなく、文学、美術、音楽、さらにキリスト教の現代的な変化も視野に入れたキリスト教の文化的事象を包括的に収録した事典。</t>
  </si>
  <si>
    <t>A5・790ページ</t>
  </si>
  <si>
    <t>キリスト教文化事典.eps</t>
  </si>
  <si>
    <t>889キリスト教文化事典</t>
  </si>
  <si>
    <t>仏教事典</t>
  </si>
  <si>
    <t>日本佛教学会　編</t>
  </si>
  <si>
    <t>日本佛教学会編集による「読む」中項目事典。仏教の基本的な定義から、現代社会における仏教の社会的実践まで幅広く見渡せる内容となっている。また、仏教のこれまでの歩み（歴史）やその思想内容や文化における役割にも各章を割いて解説する。</t>
  </si>
  <si>
    <t>A5・724ページ</t>
  </si>
  <si>
    <t>9784621305829.eps</t>
  </si>
  <si>
    <t>890仏教事典</t>
  </si>
  <si>
    <t>17.ai</t>
  </si>
  <si>
    <t>図説　視覚の事典</t>
  </si>
  <si>
    <t>日本視覚学会　編集</t>
  </si>
  <si>
    <t>約80のキーワードについて解説，各項目とも専門的知識不要で理解できる「基礎」，最新の知見を得られる「応用」の2パートで構成。見開きで完結した記述と，豊富なカラー図版が特徴。〔内容〕視覚の基本特性／視知覚／視覚認知／注意と行動／多感覚認知／発達・加齢・障害／計測方法解析手法</t>
  </si>
  <si>
    <t>10294.eps</t>
  </si>
  <si>
    <t>891図説　視覚の事典</t>
  </si>
  <si>
    <t>エビデンスに基づく　認知行動療法スーパービジョン・マニュアル</t>
  </si>
  <si>
    <t>デレク・L・ミルン，ロバート・P・ライザー　著　鈴木伸一　監訳</t>
  </si>
  <si>
    <t>英国認知行動療法学会が策定した認知行動療法スーパービジョンのマニュアル。スーパービジョンの進め方を理論的枠組みとエビデンスを踏まえた推奨事項にまとめ系統的に解説し，臨場感あふれる18本の実演動画の全訳を収載した。CBTを効果的に用いる能力と，困難なケースへの適応力を高める一冊。</t>
  </si>
  <si>
    <t>エビデンスに基づく　認知行動療法スーパービジョン・マニュアル.eps</t>
  </si>
  <si>
    <t>892エビデンスに基づく　認知行動療法ス-パ-ビジョン・マニュアル</t>
  </si>
  <si>
    <t>ドムヤンの学習と行動の原理［原著第７版］</t>
  </si>
  <si>
    <t>マイケル・ドムヤン／漆原宏次、坂野雄二　監訳</t>
  </si>
  <si>
    <t>行動の誘発，強化，制御，消去，変容に関わる学習の原理，およびその広範な活用について，神経科学の裏づけを加えつつ新たな研究知見を紹介。さまざまな心理学領域のみならず，情報科学，行動医学，行動経済学など，人および動物の行動を扱う学問の基盤となる書。</t>
  </si>
  <si>
    <t>ドムヤン学習と行動の原理［原著第7版］.eps</t>
  </si>
  <si>
    <t>893ドムヤンの学習と行動の原理[原著第7版]</t>
  </si>
  <si>
    <t>感情制御ハンドブック</t>
  </si>
  <si>
    <t>飯田沙依亜、榊原良太、手塚洋介　編著／有光興記　監修</t>
  </si>
  <si>
    <t>本邦で展開されてきた多彩な感情制御研究を一望できる書。基礎理論に始まり，社会・人格・認知・発達・臨床・教育の心理学領域，さらには経済・司法・労働分野に亘る最新知見を紹介。54名の専門家による豊富なテーマが横断研究や実践との往還が期待される今後の発展に向けて新たな出発点を提供する。</t>
  </si>
  <si>
    <t>感情制御ハンドブック.eps</t>
  </si>
  <si>
    <t>894感情制御ハンドブック</t>
  </si>
  <si>
    <t>記憶現象の心理学</t>
  </si>
  <si>
    <t>アン・M・クリアリー、ベネット・L・シュワルツ　編／清水寛之、山本晃輔、槙洋一、瀧川真也　訳</t>
  </si>
  <si>
    <t>デジャビュ現象や「喉まで出かかっているのに出てこない」状態，記憶の流暢性錯覚，摂食の記憶など日常生活で体験する人間の不思議な記憶の「現象」に焦点を当て，実証的に議論を展開。素朴な疑問から逆照射して記憶のプロセスやメカニズムに接近し，これまでに解明してきた研究知見に疑問を呈する。</t>
  </si>
  <si>
    <t>記憶現象の心理学.eps</t>
  </si>
  <si>
    <t>895記憶現象の心理学</t>
  </si>
  <si>
    <t>生理心理学と精神生理学　全３巻</t>
  </si>
  <si>
    <t>堀忠雄、尾崎久記 監修</t>
  </si>
  <si>
    <t>脳や神経系を実験的に直接操作し，その行動に及ぼされる影響を検討する生理心理学，そして脳波や眼球運動の測度を用いて非侵襲的に生理過程と心理過程との関連を研究する精神生理学の基礎から応用まで網羅したシリーズ。神経科学や認知科学など隣接する分野に開かれた心理学のために。</t>
  </si>
  <si>
    <t>2018年5月刊行</t>
  </si>
  <si>
    <t>B5・総1116ページ</t>
  </si>
  <si>
    <t>生理心理学と精神生理学全３巻.eps</t>
  </si>
  <si>
    <t>896生理心理学と精神生理学　全3巻</t>
  </si>
  <si>
    <t>未来思考の心理学</t>
  </si>
  <si>
    <t>G・エッティンゲン、T・セヴィンサー、P・ゴールヴィッツァー　編／後藤崇志、日道俊之、小宮あすか、楠見孝　監訳</t>
  </si>
  <si>
    <t>なぜ私たちは未来を夢想したり、心配したり、不確実な予測に多くの時間を費やすのか。記憶・社会的認知・動機づけ・自己制御・自己調整学習・行動経済学等多領域の知見を取り上げ、未来の可視化、予測、計画に関するメカニズムを紹介。ウェルビーイング等日々の行動にもたらす影響を解き明かす。</t>
  </si>
  <si>
    <t>未来思考の心理学さしかえ.02.eps</t>
  </si>
  <si>
    <t>897未来思考の心理学</t>
  </si>
  <si>
    <t>感情心理学ハンドブック</t>
  </si>
  <si>
    <t>日本感情心理学会　企画／内山伊知郎　監修／中村真他　編集</t>
  </si>
  <si>
    <t>感情に纏わる様々な研究を個人内過程、個人間の差異、社会との関わりの３つの観点で内容構成。自己、身体、脳、認知、発達、進化、文化、人間関係、コミュニケーション等のテーマ毎に編集された章を通して読者に明確なパースペクティブを与える。感情心理学を学ぶ者にとっての必読書。</t>
  </si>
  <si>
    <t>9784762830778.eps</t>
  </si>
  <si>
    <t>898感情心理学ハンドブック</t>
  </si>
  <si>
    <t>インクブロット</t>
  </si>
  <si>
    <t>D.サールズ  高瀬　由嗣 訳</t>
  </si>
  <si>
    <t xml:space="preserve">ヘルマン・ロールシャッハの評伝およびロールシャッハ・テストの成立から現代までの発展を、丹念な調査が明らかにする。日記や手紙など、膨大な未公開資料も含む文献を精査し、テストと、ロールシャッハその人に新たな光が当たった。 </t>
  </si>
  <si>
    <t xml:space="preserve"> 2022年10月刊行</t>
  </si>
  <si>
    <t>A5・414ページ</t>
  </si>
  <si>
    <t>インクブロット(誠信書房).eps</t>
  </si>
  <si>
    <t>899インクブロット</t>
  </si>
  <si>
    <t>MINDSET マインドセット</t>
  </si>
  <si>
    <t>キャロル・Ｓ・ドゥエック　今西康子訳</t>
  </si>
  <si>
    <t>問題が難しいとやりたがらない子と目が輝く子。一度の失敗でもうダメだと落ち込む人と何がいけなかったのか考える人。この違いはどこから来るのか。能力は生まれつきではなく、努力により向上すると信じる気持ちを持つことで、実際に向上する。20年以上の膨大な調査から生まれた、「成功心理学」の古典的名著、完全版になって新登場！</t>
  </si>
  <si>
    <t>マインドセット2023.eps</t>
  </si>
  <si>
    <t>900MINDSET マインドセット</t>
  </si>
  <si>
    <t>現代の臨床心理学2　臨床心理アセスメント</t>
  </si>
  <si>
    <t>松田修、滝沢龍　編</t>
  </si>
  <si>
    <t>エビデンスに基づき、エビデンスを生み出す臨床心理学実践の入り口がアセスメントである。生物—心理—社会モデルに基づいた「ディメンショナル」なアセスメントの方法論に基づき、抑うつなどの問題別に、また公認心理師の活動分野ごとに解説する。</t>
  </si>
  <si>
    <t>A5 ・ 336ページ</t>
  </si>
  <si>
    <t>現代の臨床心理学２.eps</t>
  </si>
  <si>
    <t>901現代の臨床心理学2　臨床心理アセスメント</t>
  </si>
  <si>
    <t>現代の臨床心理学3　臨床心理介入法</t>
  </si>
  <si>
    <t>熊野宏昭、下山晴彦　編</t>
  </si>
  <si>
    <t>臨床心理学の介入法を、アセスメントの提供を受けた専門職がどのような布置をクライアントやその周囲と同盟・チームを構築し、マネジメントしてゆくかという視点から解説する。「保健医療」「福祉」「教育」「司法・犯罪」「産業・労働」それぞれの分野における実践と協働の最前線。</t>
  </si>
  <si>
    <t>現代の臨床心理学３.eps</t>
  </si>
  <si>
    <t>902現代の臨床心理学3　臨床心理介入法</t>
  </si>
  <si>
    <t>現代の臨床心理学4　臨床心理研究法</t>
  </si>
  <si>
    <t>岩壁茂、杉浦義典　編</t>
  </si>
  <si>
    <t>各領域において、またその強度において、臨床心理の専門職が依拠すべき「エビデンス」にも多様な姿がある。対象の多面性、活動の多領域性は、臨床心理学の研究法にいま多彩な展開を生んでいる。「なぜ研究が必要か」、その方法論とコア、そして各領域における実践の応答とのありかたを解説する。</t>
  </si>
  <si>
    <t>A5 ・ 408ページ</t>
  </si>
  <si>
    <t>現代の臨床心理学4.eps</t>
  </si>
  <si>
    <t>903現代の臨床心理学4　臨床心理研究法</t>
  </si>
  <si>
    <t>認知科学講座1 心と身体</t>
  </si>
  <si>
    <t>嶋田総太郎 編</t>
  </si>
  <si>
    <t>第1巻は、初期の記号主義認知科学に対するアンチテーゼとして現れた身体性認知科学について扱う。人間の認知は身体の処理に根差しつつ、それをはるかに超える抽象的な知性を獲得してきた。身体性から始めて、それを超える高次の認知や意識のメカニズムを考えるための枠組みを示す。</t>
  </si>
  <si>
    <t>認知科学講座1 心と身体.eps</t>
  </si>
  <si>
    <t>904認知科学講座1 心と身体</t>
  </si>
  <si>
    <t>認知科学講座2 心と脳</t>
  </si>
  <si>
    <t>川合伸幸　編</t>
  </si>
  <si>
    <t>非侵襲的脳機能測定法やニューラルネットワークなどの解析法の発展により、高次認知機能を担う脳の研究が展開されるようになった。第2巻では、「認知神経科学」の範疇に収まらない、「脳」の包括的理解を志向する認知科学が確立されつつあることを示す。</t>
  </si>
  <si>
    <t>認知科学講座2 心と脳.eps</t>
  </si>
  <si>
    <t>905認知科学講座2 心と脳</t>
  </si>
  <si>
    <t>認知科学講座3 心と社会</t>
  </si>
  <si>
    <t>鈴木宏昭 編</t>
  </si>
  <si>
    <t>人間の認知を個体の頭の中の問題だけではなく、認知が行われる状況、それを構成する他者、モノとの関係でとらえようとする研究のアプローチは多様である。行動実験から状況論、エスノメソドロジー、学習科学、ロボットとの相互作用、身体論まで、多角的に社会的存在としての人間の姿を描き出す。</t>
  </si>
  <si>
    <t>認知科学講座3 心と社会.eps</t>
  </si>
  <si>
    <t>906認知科学講座3 心と社会</t>
  </si>
  <si>
    <t>認知科学講座4 心をとらえるフレームワークの展開</t>
  </si>
  <si>
    <t>横澤一彦　編</t>
  </si>
  <si>
    <t>「身体」「脳」「社会」のテーマには収まりきらない先端的研究を拾い上げ、第三世代の認知科学と呼びうる新たな潮流を提示する。従来の研究テーマを踏まえた深い洞察に基づいた独自の提案は、認知の本質に迫る新たな可能性を示す。</t>
  </si>
  <si>
    <t>認知科学講座4 心をとらえるフレームワークの展開.eps</t>
  </si>
  <si>
    <t>907認知科学講座4 心をとらえるフレ-ムワ-クの展開</t>
  </si>
  <si>
    <t>児童心理学・発達科学ハンドブック</t>
  </si>
  <si>
    <t>リチャード・M・ラーナー　編集主幹／二宮克美、子安増生　監訳</t>
  </si>
  <si>
    <t>最新の知見を総勢117人の発達心理学や関連領域の専門家が翻訳（4巻全88章）。発達心理学をはじめとする心理学者のみならず、関連の研究者・専門家、大学院生・学部生必読必備の基本図書。</t>
  </si>
  <si>
    <t>B5・6068ページ</t>
  </si>
  <si>
    <t>児童心理学・発達科学ハンドブック.eps</t>
  </si>
  <si>
    <t>908児童心理学・発達科学ハンドブック</t>
  </si>
  <si>
    <t>応用心理学ハンドブック</t>
  </si>
  <si>
    <t>日本応用心理学会　企画／応用心理学ハンドブック編集委員会　編</t>
  </si>
  <si>
    <t>16の領域・分野からホットなトピックをとりあげ、関連する研究の歴史的背景、最新の動向、今後の課題と展望がわかる、応用心理学研究のヒント満載のリファレンス。</t>
  </si>
  <si>
    <t>B5・858ページ</t>
  </si>
  <si>
    <t>応用心理学ハンドブック.eps</t>
  </si>
  <si>
    <t>909応用心理学ハンドブック</t>
  </si>
  <si>
    <t>ロボットに心は生まれるか</t>
  </si>
  <si>
    <t>谷淳／山形浩生　翻訳協力</t>
  </si>
  <si>
    <t>心はいかに生まれるのか？　認知科学・現象学・脳科学・力学系の知見を基にロボット実験を行い、意識の萌芽を見る。人文と理工の知が融合したロボット研究の名著の日本語版。</t>
  </si>
  <si>
    <t>B5・228ページ</t>
  </si>
  <si>
    <t>ロボットに心は生まれるか.eps</t>
  </si>
  <si>
    <t>910ロボットに心は生まれるか</t>
  </si>
  <si>
    <t>カルドゥッチのパーソナリティ心理学</t>
  </si>
  <si>
    <t>ベルナルド・J・カルドゥッチ／日本パーソナリティ心理学会　企画</t>
  </si>
  <si>
    <t>代表的な研究者の人となりにはじまり、主要な理論とその応用の解説、豊富なエピソード・写真・図表・コラム等、バラエティ豊かな内容でパーソナリティ心理学の全貌を描く。</t>
  </si>
  <si>
    <t>B5・772ページ</t>
  </si>
  <si>
    <t>カルドゥッチのパーソナリティ心理学.eps</t>
  </si>
  <si>
    <t>911カルドゥッチのパ-ソナリティ心理学</t>
  </si>
  <si>
    <t>最新　心理学事典</t>
  </si>
  <si>
    <t>藤永保 監修</t>
  </si>
  <si>
    <t>10万部超のロングセラー、定評ある『心理学事典』の30年ぶりの最新版。新たに項目選定し、全項目新原稿。最新の成果や時代に即した新項目をとりいれつつ、基本をおさえた本格的総合事典。</t>
  </si>
  <si>
    <t>B5   910ページ</t>
  </si>
  <si>
    <t>平凡社02_心理学事典.eps</t>
  </si>
  <si>
    <t>912最新　心理学事典</t>
  </si>
  <si>
    <t>認知行動療法事典</t>
  </si>
  <si>
    <t>日本認知・行動療法学会　編</t>
  </si>
  <si>
    <t>広範な治療法をもつ認知行動療法を網羅的に学ぶための全329項目:見開き(2p/4p)完結の中項目事典。基礎理論、基礎研究から公認心理師主要５分野の解説までを網羅。</t>
  </si>
  <si>
    <t>A5・828ページ</t>
  </si>
  <si>
    <t>9784621303825.eps</t>
  </si>
  <si>
    <t>913認知行動療法事典</t>
  </si>
  <si>
    <t>知的障害のある人への精神分析的アプローチ</t>
  </si>
  <si>
    <t>ヴァレリー・シナソン /倉光修、山田美穂　監訳　中島由宇、櫻井未央、倉光星燈　訳</t>
  </si>
  <si>
    <t>原著者のシナソン(V. Sinason)は，知的障害のある人に精神分析的心理療法を試みた先駆者である。彼女は本書で，詳しい臨床事例と豊かな考察，文学作品の引用や自身による詩作を通して，これまでほとんど言及されてこなかった事実を浮かび上がらせる。</t>
  </si>
  <si>
    <t>A5判・412ページ</t>
  </si>
  <si>
    <t>知的障害のある人への精神分析的アプローチ.eps</t>
  </si>
  <si>
    <t>914知的障害のある人への精神分析的アプロ-チ</t>
  </si>
  <si>
    <t>心理老年学と臨床死生学</t>
  </si>
  <si>
    <t>佐藤眞一　編著</t>
  </si>
  <si>
    <t>本書では，老年学と死生学の分野を牽引してきた編者と，第一線の研究者である著者たちが，心理学的視座からの研究成果を提示していく。団塊の世代が70代になり超高齢化社会に突入している日本において，未来に活かせる知見を提供する書といえるだろう。</t>
  </si>
  <si>
    <t>A5判・320ページ</t>
  </si>
  <si>
    <t>心理老年学と臨床死生学.eps</t>
  </si>
  <si>
    <t>915心理老年学と臨床死生学</t>
  </si>
  <si>
    <t>［新装版］知能の誕生</t>
  </si>
  <si>
    <t>J・ピアジェ/谷村覚、浜田寿美男　訳</t>
  </si>
  <si>
    <t>新生児はどのような過程を経てひとになるのだろうか。ピアジェが自身の３人の子どもたちの綿密な観察をもとに、発達心理学の原点ともいえる感覚運動的知能から表象的知能への概念を確立した、発達心理学における不朽の名著、待望の復刊。</t>
  </si>
  <si>
    <t>A5判・562ページ</t>
  </si>
  <si>
    <t>新装版　知能の誕生.eps</t>
  </si>
  <si>
    <t>916[新装版]知能の誕生</t>
  </si>
  <si>
    <t>18.ai</t>
  </si>
  <si>
    <t>図表でみる教育　OECDインディケータ（2022年版）</t>
  </si>
  <si>
    <t>経済協力開発機構（OECD） 、伊藤理子 訳ほか</t>
  </si>
  <si>
    <t>OECDより毎年発表される国際教育指標の決定版。2022年版では、高等教育分野における成果や課題に焦点を当てる。また、新型コロナウイルス感染症をめぐる危機管理についての特集章、学校長の職能開発及び大学教員の構成に関する新規指標を収録する。</t>
  </si>
  <si>
    <t>A4判変形・544ページ</t>
  </si>
  <si>
    <t>16_5500(図表でみる教育　OECDインディケータ（2022年版））.eps</t>
  </si>
  <si>
    <t>917図表でみる教育　OECDインディケ-タ(2022年版)</t>
  </si>
  <si>
    <t>特殊教育・インクルーシブ教育の社会学</t>
  </si>
  <si>
    <t>サリー・トムリンソン 、古田弘子 監訳、伊藤駿 監訳</t>
  </si>
  <si>
    <t>イギリス教育社会学の重鎮が障害者教育を本格的に論ずる本書は、社会学的な視点を用いて、特殊教育やインクルーシブ教育を構成する教育的、社会的、政治的、経済的実践を理解し、それらの変化を分析することを目的とする。日本教育界への示唆も大きい一冊。</t>
  </si>
  <si>
    <t>17_490(特殊教育・インクルーシブ教育の社会).eps</t>
  </si>
  <si>
    <t>918特殊教育・インクル-シブ教育の社会学</t>
  </si>
  <si>
    <t>社会情動的スキルの国際比較</t>
  </si>
  <si>
    <t>経済協力開発機構（ＯＥＣＤ）　編著　矢倉美登里、松尾恵子　訳</t>
  </si>
  <si>
    <t>個人の成功や円滑な社会機能に結びつく社会情動的スキル。世界10都市の10歳児と15歳児を対象とした国際調査の結果から、社会経済的背景、将来への希望や期待、心理的ウェルビーイング、創造性と好奇心、学校への帰属意識やいじめ被害などとの関連を考察する。</t>
  </si>
  <si>
    <t>B5変・208ページ</t>
  </si>
  <si>
    <t>⑯5460（社会情動的スキルの国際比較）.eps</t>
  </si>
  <si>
    <t>919社会情動的スキルの国際比較</t>
  </si>
  <si>
    <t>高等教育マイクロクレデンシャル</t>
  </si>
  <si>
    <t>経済協力開発機構（ＯＥＣＤ）、加藤静香　編著　米澤彰純　解説</t>
  </si>
  <si>
    <t>従来の高等教育課程よりも、学習量が少なく、焦点が絞られ、提供形態に柔軟性をもつ学習機会「マイクロクレデンシャル」。生涯を通じた学び直しを支援するツールとして世界各国で関心を集めている。国際比較に基づく最新知見から、今後の可能性を探る。</t>
  </si>
  <si>
    <t>A5・212ページ</t>
  </si>
  <si>
    <t>⑮5454（高等教育マイクロクレデンシャル）.eps</t>
  </si>
  <si>
    <t>920高等教育マイクロクレデンシャル</t>
  </si>
  <si>
    <t>ＯＥＣＤ教育ＤＸ白書</t>
  </si>
  <si>
    <t>経済協力開発機構（ＯＥＣＤ）　編著　濱田久美子　訳</t>
  </si>
  <si>
    <t>人工知能（ＡＩ）やラーニングアナリティクス、ロボット工学、ブロックチェーン技術などに基づく最新テクノロジーは、教育や学習をどのように変革するのか？　教室の内外、そして教育機関やシステムにおける教育ＤＸの最先端の動向からその有効性を考察する。</t>
  </si>
  <si>
    <t>A4変・392ページ</t>
  </si>
  <si>
    <t>⑬5430（ＯＥＣＤ教育ＤＸ白書）.eps</t>
  </si>
  <si>
    <t>921OECD教育DX白書</t>
  </si>
  <si>
    <t>学士課程教育のグローバル・スタディーズ</t>
  </si>
  <si>
    <t>米澤彰純、嶋内佐絵、吉田文　編著</t>
  </si>
  <si>
    <t>学士課程をグローバル化するとはどういうことか。今、世界はどのような経験をしているのか。そのなかで、日本はどのように位置づくのか。国際化を目指した各国の学士課程教育改革を巡る複合的なダイナミズムを解き明かし、これらの疑問に応えていく。</t>
  </si>
  <si>
    <t>⑫5407（学士課程教育のグローバル・スタディーズ）.eps</t>
  </si>
  <si>
    <t>922学士課程教育のグロ-バル・スタディ-ズ</t>
  </si>
  <si>
    <t>ＯＥＣＤスターティングストロング白書</t>
  </si>
  <si>
    <t>経済協力開発機構（ＯＥＣＤ）　編著　一見真理子、星三和子　訳</t>
  </si>
  <si>
    <t>人生の始まりこそ力強く——。乳幼児期は生涯学習の第一歩であり、教育、社会、家庭におけるウェルビーイング促進の鍵を握る。すべての子どもへの質の高い幼児教育・保育をめざして、20年以上にわたって進められてきたOECD国際調査のスタートを飾る記念碑的報告書。</t>
  </si>
  <si>
    <t>Ｂ５変型・280ページ</t>
  </si>
  <si>
    <t>⑪5403（ＯＥＣＤスターティングストロング白書）.eps</t>
  </si>
  <si>
    <t>923OECDスタ-ティングストロング白書</t>
  </si>
  <si>
    <t>現代国際理解教育事典　改訂新版</t>
  </si>
  <si>
    <t>日本国際理解教育学会　編著</t>
  </si>
  <si>
    <t>『現代国際理解教育事典』を全面刷新。グローバル社会の変化・進展により求められる視点や事項を反映させ、歴史と理論、学習領域論、カリキュラム論、学習論／方法論、代表的実践、関連諸教育、関連諸科学、国際協力機関の8分野261項目にわたり解説する。</t>
  </si>
  <si>
    <t>⑨5339（現代国際理解教育事典 改訂新版）.eps</t>
  </si>
  <si>
    <t>924現代国際理解教育事典　改訂新版</t>
  </si>
  <si>
    <t>諸外国の高等教育</t>
  </si>
  <si>
    <t>文部科学省　編著</t>
  </si>
  <si>
    <t>アメリカ合衆国，イギリス，フランス，ドイツ，中国，韓国，オーストラリア及びベトナムにおける高等教育制度をまとめた基礎資料。制度の概要，入学制度，大学における教育，教員，大学の管理運営，学生などについて国別に記述し,比較可能な総括表を付す。</t>
  </si>
  <si>
    <t>A4・424ページ</t>
  </si>
  <si>
    <t>①5180（諸外国の高等教育）.eps</t>
  </si>
  <si>
    <t>925諸外国の高等教育</t>
  </si>
  <si>
    <t>逐条学校教育法　〈第９次改訂版〉</t>
  </si>
  <si>
    <t>鈴木勲　編著</t>
  </si>
  <si>
    <t>学校教育法の解釈・運用の定本。専門職大学及び専門職短期大学の創設、学習者用デジタル教科書の導入、大学教育の質の保証と向上に係る改正等を盛り込み、参照条文・判例・通知等を整理。各条に詳細な解説を施した教育関係者必携の書。</t>
  </si>
  <si>
    <t>A5・1416ページ</t>
  </si>
  <si>
    <t>逐条学校教育法〈第9次改訂版〉.eps</t>
  </si>
  <si>
    <t>926逐条学校教育法　〈第9次改訂版〉</t>
  </si>
  <si>
    <t>外国語教育を変えるために</t>
  </si>
  <si>
    <t>境 一三、山下一夫、吉川龍生、縣 由衣子</t>
  </si>
  <si>
    <t>外国語教育の置かれた状況を確認し、今に至る歴史を振り返り、これからの外国語教育について考えます。大学だけにとどまらず、初等中等教育での外国語授業について、背景にある考えもひもとき、生徒・学生が社会に出ても使える能力を身につけられるようにするための教育のあり方を考えていきます。</t>
  </si>
  <si>
    <t>A5・186ページ</t>
  </si>
  <si>
    <t>外国語教育を変えるために.eps</t>
  </si>
  <si>
    <t>927外国語教育を変えるために</t>
  </si>
  <si>
    <t>メディアリテラシー</t>
  </si>
  <si>
    <t>坂本旬　編著、山脇岳志　編著</t>
  </si>
  <si>
    <t>メディアリテラシーと、その根幹にあるクリティカルシンキング。「一億総メディア社会」を生き抜くため、今、求められてるスキルを育む一冊。メディア経営から、SNS分析、デジタルシティズンシップにいたるまで、当代の専門家たちが集結。学校でのメディアリテラシーを育む実践も10例掲載。</t>
  </si>
  <si>
    <t>A5判・396ページ</t>
  </si>
  <si>
    <t>メディアリテラシー.eps</t>
  </si>
  <si>
    <t>928メディアリテラシ-</t>
  </si>
  <si>
    <t>＜共生と自治＞の社会教育</t>
  </si>
  <si>
    <t>辻　浩</t>
  </si>
  <si>
    <t>教育福祉と地域づくりのポリフォニーとは。戦後から現代までの社会教育の豊富な蓄積をふり返り、地域づくりと教育福祉のアクションリサーチを通じて、研究と実践とのかかわり方をさぐる。すべての人が社会に参加して人間らしく生きることができる地域社会をめざす。</t>
  </si>
  <si>
    <t>Ａ5・246ページ</t>
  </si>
  <si>
    <t>『共生と自治の社会教育』.eps</t>
  </si>
  <si>
    <t>929&lt;共生と自治&gt;の社会教育</t>
  </si>
  <si>
    <t>司書名鑑</t>
  </si>
  <si>
    <t>岡本真　編著</t>
  </si>
  <si>
    <t>ライブラリアン31人にインタビューし、図書館を支える人々のこれまでの経歴や仕事の姿勢、地域やまちづくりなどに対する考え方や思いを照らし出す。ライブラリアンがもつ情報や知識への考え方、彼／彼女たちの生き生きとした表情を描き出し、図書館に関わる「人」から図書館をとらえる一冊。</t>
  </si>
  <si>
    <t>A5・340ページ</t>
  </si>
  <si>
    <t>司書名鑑.eps</t>
  </si>
  <si>
    <t>930司書名鑑</t>
  </si>
  <si>
    <t>傷つきやすいアメリカの大学生たち</t>
  </si>
  <si>
    <t>ジョナサン・ハイト、グレッグ・ルキアノフ／西川由紀子　訳</t>
  </si>
  <si>
    <t>立場の異なる論者の講演に対し、破壊と暴力をともなう激しい妨害を行う学生たち。教員の発言の言葉尻を捉えて糾弾し、辞任を求める激しいデモを展開。彼らはなぜ、そのような暴挙を振るうのか？キャンセルカルチャー、ポリティカル・コレクトネス（ポリコレ）問題を知るための必読書がついに邦訳。</t>
  </si>
  <si>
    <t>四六・464ページ</t>
  </si>
  <si>
    <t>傷つきやすいアメリカの大学生たち.eps</t>
  </si>
  <si>
    <t>931傷つきやすいアメリカの大学生たち</t>
  </si>
  <si>
    <t>学校メンタルヘルスハンドブック</t>
  </si>
  <si>
    <t>日本学校メンタルヘルス学会　編</t>
  </si>
  <si>
    <t>１項目５ページ前後で知識理解と対応のヒントをまとめた。いじめ・うつ・ひきこもり・発達障害・虐待等の子どもの問題だけでなく、教職員・保護者が抱える問題、地域連携の問題も取り上げた三部構成。現場の問題に向き合い続ける学校関係者・医師・研究者を擁する学会が最新の知見を提供する。</t>
  </si>
  <si>
    <t>学校メンタルヘルスハンドブック.eps</t>
  </si>
  <si>
    <t>932学校メンタルヘルスハンドブック</t>
  </si>
  <si>
    <t>変動する大学入試</t>
  </si>
  <si>
    <t>伊藤実歩子　編著</t>
  </si>
  <si>
    <t>日本の入試改革において参考とされることも多い、フランス、イギリスなどヨーロッパの入試。しかし、それらの制度も日本と同様、多くの課題を抱え、変動しつつある。本書では各国の入試制度の特徴や課題を詳らかにし、日本との比較を通してこれからの入試のあり方を考える。</t>
  </si>
  <si>
    <t>変動する大学入試.eps</t>
  </si>
  <si>
    <t>933変動する大学入試</t>
  </si>
  <si>
    <t>45_玉川大学出版部</t>
  </si>
  <si>
    <t>玉川大学出版部</t>
  </si>
  <si>
    <t>知のリーダーシップ　大学教授の役割を再生する</t>
  </si>
  <si>
    <t>ブルース・マクファーレン／齋藤芳子、近田政博　訳</t>
  </si>
  <si>
    <t>大学教授がどのように知のリーダーシップを提供できるかについて、様々な「リーダーシップ」の形を提起しながら世界的に通用するアイディアを複数紹介する。リーダーとして教授の才能を再び活用する方法について、現代に新たな考え方を示す。</t>
  </si>
  <si>
    <t>知のリーダーシップ.eps</t>
  </si>
  <si>
    <t>934知のリ-ダ-シップ　大学教授の役割を再生する</t>
  </si>
  <si>
    <t>学習評価ハンドブック</t>
  </si>
  <si>
    <t>エリザベス・F・バークレイ、クレア・ハウエル・メジャー</t>
  </si>
  <si>
    <t>アクティブラーニングはどのように評価すればよいのか。本書はそんな疑問にも答えてくれる。学習評価の考え方やデザインに加えて、50の技法を教室やオンラインでの活用例を交えて具体的に紹介する。教育を実践する全ての人におすすめの1冊。</t>
  </si>
  <si>
    <t>Ｂ５・416ページ</t>
  </si>
  <si>
    <t>学習評価ハンドブック.eps</t>
  </si>
  <si>
    <t>935学習評価ハンドブック</t>
  </si>
  <si>
    <t>《リ・アーカイヴ叢書》韓国近代大学の成立と展開</t>
  </si>
  <si>
    <t>馬越徹</t>
  </si>
  <si>
    <t>19世紀末科挙制度の崩壊に伴う儒教的大学観の崩壊から日本植民地統治下における「日本・西洋混合型」、戦後の「アメリカ型」をへて国力の増大による「独自モデル」が展開されるまでの韓国高等教育の歴史を、大学モデルの受容と変容の観点から比較史的・実証的に解明。［新装復刊；初版1995年］</t>
  </si>
  <si>
    <t>《リ・アーカイヴ叢書》韓国近代大学の成立と展開.eps</t>
  </si>
  <si>
    <t>936《リ・ア-カイヴ叢書》韓国近代大学の成立と展開</t>
  </si>
  <si>
    <t>《リ・アーカイヴ叢書》デューイの探究教育哲学</t>
  </si>
  <si>
    <t>早川操</t>
  </si>
  <si>
    <t>アメリカの哲学者であり教育学者であるデューイの人間形成理論を「探究」という理念を中心に考察した。教育はたえざる「相互成長」をめざすという前提のもと、「習慣・コミュニケーション行為・反省的教授」等の諸テーマにそって考察・理論展開する。［新装復刊；初版1994年］</t>
  </si>
  <si>
    <t>《リ・アーカイヴ叢書》デューイの探究教育哲学.eps</t>
  </si>
  <si>
    <t>937《リ・ア-カイヴ叢書》デュ-イの探究教育哲学</t>
  </si>
  <si>
    <t>「問う力」を育てる理論と実践</t>
  </si>
  <si>
    <t>小山義徳、道田泰司　編</t>
  </si>
  <si>
    <t>「自ら問いを立て、自律的に考えることのできる人材」はどうしたら育てることができるのか。学習者の「問い」や、教師の「発問」を基に展開する実践の紹介と背景理論の解説を行い、教育現場で教える教員の方はもちろん、学習者の「問い」や「質問」の研究に携わる大学院生や研究者も深く学べる。</t>
  </si>
  <si>
    <t>「問う力」を育てる理論と実践.eps</t>
  </si>
  <si>
    <t>938「問う力」を育てる理論と実践</t>
  </si>
  <si>
    <t>大学が地域の課題を解決する</t>
  </si>
  <si>
    <t>白石克孝、西芝雅美、村田和代　編</t>
  </si>
  <si>
    <t>ポートランド州立大学で展開している地域連携型教育プログラムを多角的視点で紹介し、地域変革のアンカーとしての大学のモデルを提示する。国内の先進事例として京都の産学官民連携で展開してきた地域公共人材育成にもふれながら、これからの大学の新しい役割について考える。バイリンガル版（英日）。</t>
  </si>
  <si>
    <t>A5変・288ページ</t>
  </si>
  <si>
    <t>大学が地域の課題を解決する.eps</t>
  </si>
  <si>
    <t>939大学が地域の課題を解決する</t>
  </si>
  <si>
    <t>国語科教員向けおすすめセット①（マニュアル5冊）</t>
  </si>
  <si>
    <t>国語科教員を目指す人、また教壇に立っているすべての人へ。実践的授業マニュアル5冊セット。『古典教育をオーバーホールする』菊野雅之、『文学授業のカンドコロ』助川幸逸郎ほか、『#卒論修論一口指南』田中草大、『古典教育と古典文学研究を架橋する』井浪真吾、『国語の授業の作り方』古田尚行。</t>
  </si>
  <si>
    <t>国語科教員向けおすすめセット.eps</t>
  </si>
  <si>
    <t>940国語科教員向けおすすめセット①(マニュアル5冊)</t>
  </si>
  <si>
    <t>国語・古典教育について考えるセット</t>
  </si>
  <si>
    <t>勝又基ほか／長谷川凜ほか／前田雅之／伴野文亮ほか／白石良夫</t>
  </si>
  <si>
    <t>古典を勉強する意味はあるのか？という問いを真剣に考える。『古典は本当に必要なのか、否定論者と議論して本気で考えてみた。』『高校に古典は本当に必要なのか』『なぜ古典を勉強するのか』『日本学の教科書』『虚学のすすめ』5冊。</t>
  </si>
  <si>
    <t>国語・古典教育について考える5冊セット2.eps</t>
  </si>
  <si>
    <t>941国語・古典教育について考えるセット</t>
  </si>
  <si>
    <t>大学事典</t>
  </si>
  <si>
    <t>児玉善仁ほか 編</t>
  </si>
  <si>
    <t>高等教育の中軸を担う世界と日本の〈大学〉の歴史と現状、社会との関係、組織と機能を詳細に解説する。日本の四年制大学も全て立項。</t>
  </si>
  <si>
    <t>B5   952ページ</t>
  </si>
  <si>
    <t>平凡社12_大学事典.eps</t>
  </si>
  <si>
    <t>942大学事典</t>
  </si>
  <si>
    <t>続・道徳教育はいかにあるべきか</t>
  </si>
  <si>
    <t>道徳教育学フロンティア研究会　編</t>
  </si>
  <si>
    <t>本書では、より深く道徳科の理論的基盤の構築に取り組み、より多彩なアプローチから道徳教育学を捉える。また、新たな試みとして、次期学習指導要領に向け、これまでの我が国の道徳教育のあり方を検証し、現行の学習指導要領について課題を見出していく。</t>
  </si>
  <si>
    <t>A5判/320頁</t>
  </si>
  <si>
    <t>03続・道徳教育はいかにあるべきか.eps</t>
  </si>
  <si>
    <t>943続・道徳教育はいかにあるべきか</t>
  </si>
  <si>
    <t>「保育の質」を超えて</t>
  </si>
  <si>
    <t>グニラ・ダールベリ、ピーター・モス、アラン・ペンス /浅井幸子  監訳</t>
  </si>
  <si>
    <t>幼児教育・保育学の古典として多数の言語で翻訳されている名著、待望の邦訳！「保育の質」を語ること自体を批判的に対象化する本書は、これからの保育の在り方を議論するための新たな視点を提供してくれるだろう。</t>
  </si>
  <si>
    <t>A5判・380ページ</t>
  </si>
  <si>
    <t>保育の質を超えて.eps</t>
  </si>
  <si>
    <t>944「保育の質」を超えて</t>
  </si>
  <si>
    <t>19.ai</t>
  </si>
  <si>
    <t>スリランカの歴史～スリランカ中学歴史教科書</t>
  </si>
  <si>
    <t>W・D・パドミニ　ナリカ　I・M・K・B・イランガシンハ 著　田中　義隆 訳</t>
  </si>
  <si>
    <t>スリランカの第6学年から第9学年の歴史教科書4冊を日本語に翻訳、合本した通史。原著では古代から現代（1978年第二次共和国憲法制定とそれによる国名と政治制度の変更）までの記述であるが、訳者によるそれ以降の流れと歴史年表も付した。</t>
  </si>
  <si>
    <t>A5判・472ページ</t>
  </si>
  <si>
    <t>26_5514〈スリランカの歴史〉.eps</t>
  </si>
  <si>
    <t>945スリランカの歴史~スリランカ中学歴史教科書</t>
  </si>
  <si>
    <t>学知の帝国主義</t>
  </si>
  <si>
    <t xml:space="preserve">松島 泰勝 </t>
  </si>
  <si>
    <t>「日本人の起源」を研究するためと称して琉球王族の墓から遺骨を勝手にもち出した形質人類学、日琉同祖論を提唱して同化政策の一翼を担った言語学。帝国日本の世界観を補強し、独立国家だった琉球を「沖縄」の枠のなかに閉じこめた近代の学問の責任を問う。</t>
  </si>
  <si>
    <t>2022年12年刊行</t>
  </si>
  <si>
    <t>A5判・424ページ</t>
  </si>
  <si>
    <t>27_5498(学知の帝国主義).eps</t>
  </si>
  <si>
    <t>946学知の帝国主義</t>
  </si>
  <si>
    <t>ブルキナファソの歴史</t>
  </si>
  <si>
    <t>二石昌人</t>
  </si>
  <si>
    <t>西アフリカの内陸国、マリ、ニジェール、ベナン、トーゴ、ガーナ、コートジボワールなどに囲まれたブルキナファソ。著者は2013～2017年の4年3か月、特命全権大使と当地に勤務した経験・見聞を生かして、特色あるブルキナファソの通史を執筆した。</t>
  </si>
  <si>
    <t>四六版　384ページ</t>
  </si>
  <si>
    <t>28_5484(ブルキナファソの歴史〉.eps</t>
  </si>
  <si>
    <t>947ブルキナファソの歴史</t>
  </si>
  <si>
    <t>ロシアドイツ人</t>
  </si>
  <si>
    <t>鈴木健夫</t>
  </si>
  <si>
    <t>18世紀末、新天地を求めロシアに渡り農業で繁栄したドイツ人移民たちはその後、ロシアの体制変化の中で権利を剥奪されていく。飢饉と疫病、強制移動、強制労働など、相次ぐ悲惨な出来事を生き抜き、やがて世界各国へ再移住していった人々の姿を鮮やかに描き出す。</t>
  </si>
  <si>
    <t>ロシアドイツ人.eps</t>
  </si>
  <si>
    <t>948ロシアドイツ人</t>
  </si>
  <si>
    <t>観光・娯楽・スポーツ</t>
  </si>
  <si>
    <t>竹内誠、白坂蕃、新井博　編</t>
  </si>
  <si>
    <t>観光・娯楽・スポーツという三つの観点から日本人の余暇行動をとらえ，それらの産業・文化としての発展を地域の事例から解説。〔内容〕日本近代と観光／旅行業の成立と展開／遊び／風俗・飲食／映画・演劇／球技／陸上競技／体操／他</t>
  </si>
  <si>
    <t>9784254535783.eps</t>
  </si>
  <si>
    <t>949観光・娯楽・スポ-ツ</t>
  </si>
  <si>
    <t>領域の歴史と国際関係 （上） —前近代—</t>
  </si>
  <si>
    <t>松永昌三、吉原健一郎、田村貞雄、栗田尚弥　編</t>
  </si>
  <si>
    <t>近代以前の日本列島各領域の歴史的変遷と，海外地域との相互関係を考察。〔内容〕領域の歴史（ヤマト・日本／アイヌ・蝦夷／琉球・沖縄／政争と兵乱）／国際関係（朝鮮・韓国／中国／東南アジア／ヨーロッパ）</t>
  </si>
  <si>
    <t>B5・388ページ</t>
  </si>
  <si>
    <t>9784254535716.eps</t>
  </si>
  <si>
    <t>950領域の歴史と国際関係 (上) -前近代-</t>
  </si>
  <si>
    <t>領域の歴史と国際関係 （下） —近現代—</t>
  </si>
  <si>
    <t>近代の日本列島各領域の変遷と国際関係を考察。〔内容〕領域の歴史（明治国家と内国植民地／軍事・兵制／大日本帝国と植民地）／国際関係（開国／移民・出稼ぎ／国際交流・国際連帯／戦争／大日本帝国の崩壊と戦後処理／戦後の諸問題）</t>
  </si>
  <si>
    <t>9784254535724.eps</t>
  </si>
  <si>
    <t>951領域の歴史と国際関係 (下) -近現代-</t>
  </si>
  <si>
    <t>生産・流通 (上) —農業・林業・水産業—</t>
  </si>
  <si>
    <t>阿部猛、落合功、谷本雅之、浅井良夫　編</t>
  </si>
  <si>
    <t>さまざまな生産業・流通業が，どのような土地で生まれ，どのように発展していったのかを地域の事例で語る「新しい郷土史」。主に農林水産業を紹介。〔内容〕米／麦／蔬菜／果樹／麻／藍／馬と牛／林業／三大漁業／養殖漁業／他</t>
  </si>
  <si>
    <t>B5・484ページ</t>
  </si>
  <si>
    <t>9784254535732.eps</t>
  </si>
  <si>
    <t>952生産・流通 (上) -農業・林業・水産業-</t>
  </si>
  <si>
    <t>生産・流通 (下) —鉱山業・製造業・商業・金融—</t>
  </si>
  <si>
    <t>主に製造業・流通を紹介。〔内容〕鉱山業／醸造業／製粉／製糸／絹織物業／窯業／製鉄業／金属加工／時計／自動車／航空機／電子機器／有機肥料／和紙／製薬／石油化学製品／マッチ／家具／電力業／問屋／デパート／金融業／他</t>
  </si>
  <si>
    <t>9784254535740.eps</t>
  </si>
  <si>
    <t>953生産・流通 (下) -鉱山業・製造業・商業・金融-</t>
  </si>
  <si>
    <t>宗教・教育・芸能・地域文化</t>
  </si>
  <si>
    <t>吉原健一郎、西海賢二、滝口正哉　編</t>
  </si>
  <si>
    <t>主に精神的・文化的側面を取り上げる。〔内容〕宗教（古墳，修験・山伏，講，伊勢参り，隠れキリシタン）／教育（藩校，算額）／芸能（能・狂言・謡曲，相撲，祭・神楽，越後獅子，華道）／地域文化（遺跡保存，句碑・歌碑・記念碑）／他</t>
  </si>
  <si>
    <t>9784254535767.eps</t>
  </si>
  <si>
    <t>954宗教・教育・芸能・地域文化</t>
  </si>
  <si>
    <t>情報文化</t>
  </si>
  <si>
    <t>松永昌三、田村貞雄、栗田尚弥、浦井祥子　編</t>
  </si>
  <si>
    <t>情報を人間社会を成り立たせる文化ととらえて多角的にとらえる。〔内容〕道／言葉と記録（言葉，記録，地名，人名・戸籍）／情報とメディア（新聞・雑誌・出版，ラジオ・テレビ・映像，通信，情報工作，情報の保存と提供）／時刻と暦</t>
  </si>
  <si>
    <t>B5・488ページ</t>
  </si>
  <si>
    <t>9784254535775.eps</t>
  </si>
  <si>
    <t>955情報文化</t>
  </si>
  <si>
    <t>『台記』注釈—久安六年—</t>
  </si>
  <si>
    <t>原水民樹</t>
  </si>
  <si>
    <t>保元の乱に敗死した藤原頼長の日記『台記』の中の久安六年記。十三部の写本その他によって校訂した本文を基に書き下し文を作成し、注釈を施す。振り仮名を付し、基本的な語についても注記し、人物解説、各氏略系図の掲載など、研究者のみならず歴史・文学愛好家の要望にも応えるよう配慮した。</t>
  </si>
  <si>
    <t>A5・４０４ページ</t>
  </si>
  <si>
    <t>『台記』注釈ー久安六年ー.eps</t>
  </si>
  <si>
    <t>956『台記』注釈-久安六年-</t>
  </si>
  <si>
    <t>沖縄　戦火の放送局</t>
  </si>
  <si>
    <t>渡辺考　著</t>
  </si>
  <si>
    <t>太平洋戦争開戦とともに始まった沖縄の放送局。その最後の放送局長・岩崎命吉の手記が発掘された。情報戦を担い、ついには日本軍と一体化していくメディアの実相にせまる。</t>
  </si>
  <si>
    <t>四六・202ページ</t>
  </si>
  <si>
    <t>沖縄_戦火の放送局-2.eps</t>
  </si>
  <si>
    <t>957沖縄　戦火の放送局</t>
  </si>
  <si>
    <t>戦争と軍隊の政治社会史</t>
  </si>
  <si>
    <t>吉田裕　編</t>
  </si>
  <si>
    <t>人々の「いのち」と暮らしに大きな影をおとす戦争と軍隊、そして天皇制。兵士や地域民衆、君主制のあり方という視点から共振する社会と政治の関係を問い直し、戦争と軍隊をめぐる東アジアの同時代史へと視界をひらく。</t>
  </si>
  <si>
    <t>戦争と軍隊の政治社会史-2.eps</t>
  </si>
  <si>
    <t>958戦争と軍隊の政治社会史</t>
  </si>
  <si>
    <t>綿の帝国</t>
  </si>
  <si>
    <t>スヴェン・ベッカート／鬼澤忍、佐藤絵里　訳</t>
  </si>
  <si>
    <t>奴隷制、植民地主義、強制労働……社会的・経済的不平等や差別は資本主義の歴史の例外ではなく、その核心だった。膨大な資料をもとに5000年、5大陸にわたる綿とそれにかかわる人々の歩んだ道をたどり、現代世界の成り立ちを追究した、バンクロフト賞受賞作。</t>
  </si>
  <si>
    <t>綿の帝国.eps</t>
  </si>
  <si>
    <t>959綿の帝国</t>
  </si>
  <si>
    <t>夕闇の時代</t>
  </si>
  <si>
    <t>R. オヴァリー／加藤洋介 訳</t>
  </si>
  <si>
    <t>不安と恐怖と黙示録的幻想に彩られた戦間期のイギリスを、イギリスの稀代の歴史家が膨大な一次資料の調査により解明した文化史研究の大著。トインビー、アインシュタイン、ホブソン、ケインズ、ウェブ夫妻、フロイト、ウェルズら著名な知識人たちが大戦間期の不安の中で形成した危機の言説。</t>
  </si>
  <si>
    <t>A5・460ページ</t>
  </si>
  <si>
    <t>夕闇の時代.eps</t>
  </si>
  <si>
    <t>960夕闇の時代</t>
  </si>
  <si>
    <t>租借地大連における日本語新聞の事業活動</t>
  </si>
  <si>
    <t>荣元</t>
  </si>
  <si>
    <t>新聞社主催の各種事業に着目する独創的な視角・新聞への投書や児童の回想録を用いて、文化事業に参加した読者側の反応にも目を向けて本格的に『満洲日日新聞』を検証。丹念な紙面分析と新資料の発掘・単なる言説分析を超え、広い視野・学問分野横断的な手法によって分析した研究書。</t>
  </si>
  <si>
    <t>A5・246ページ</t>
  </si>
  <si>
    <t>『租借地大連における日本語新聞の事業活動』.eps</t>
  </si>
  <si>
    <t>961租借地大連における日本語新聞の事業活動</t>
  </si>
  <si>
    <t>中華民国史研究の動向</t>
  </si>
  <si>
    <t>川島真、中村元哉　編著</t>
  </si>
  <si>
    <t>中国近代史は、日本と対立・共存の関係にあった時代であると同時に、現在の中国・香港・台湾の自己認識にかかわる重要な時代でもある。中国と日本の学者は、それぞれこの時代をどのように理解しているのだろうか。日本から東アジア近現代史を考える。</t>
  </si>
  <si>
    <t>2019年4月刊行</t>
  </si>
  <si>
    <t>中華民国史研究の動向.eps</t>
  </si>
  <si>
    <t>962中華民国史研究の動向</t>
  </si>
  <si>
    <t>新版　検閲</t>
  </si>
  <si>
    <t>モニカ・ブラウ ／繁沢敦子 訳</t>
  </si>
  <si>
    <t>原爆の検閲はなぜ行われたのか。占領下日本で行われた情報統制の目的は？SCAPが掲げた対日占領目的である「日本の民主化」と民主化のための占領政策「検閲」。この相反する「民主化」と「検閲」が共存した理由と米国の思惑が、機密解除された米公文書を通して明らかになる。</t>
  </si>
  <si>
    <t>2011年11月刊行</t>
  </si>
  <si>
    <t>四六判・276ページ</t>
  </si>
  <si>
    <t>新版検閲.eps</t>
  </si>
  <si>
    <t>963新版　検閲</t>
  </si>
  <si>
    <t>弱者に仕掛けた戦争</t>
  </si>
  <si>
    <t>エドウィン・ブラック　貴堂嘉之　監訳　西川美樹　訳</t>
  </si>
  <si>
    <t>ナチのホロコーストで膨大な数の人びとの生命を奪った優生思想は、アメリカにおいていかに暴走を始めたのか。診療記録から書簡まで、厖大な資料をもとに当時の人びとの声を甦らせ、現代社会にも根深く息を潜める優生学の拡大をつぶさに追う渾身の書。</t>
  </si>
  <si>
    <t>Ａ５・706ページ</t>
  </si>
  <si>
    <t>9784409510926.eps</t>
  </si>
  <si>
    <t>964弱者に仕掛けた戦争</t>
  </si>
  <si>
    <t>近代ドイツ史にみるセクシュアリティと政治</t>
  </si>
  <si>
    <t>水戸部由枝</t>
  </si>
  <si>
    <t>ドイツ・ヴィルヘルム時代の市民社会における、ジェンダー秩序の生成、性の規範化プロセスとそれによる女性の管理、新しい性道徳の意義、を明らかにすることで、性と政治社会の関係性を考察し、現代におけるセクシュアリティをめぐる問題の理解・解決への手がかりとしたい。</t>
  </si>
  <si>
    <t>近代ドイツ史にみるセクシュアリティと政治.eps</t>
  </si>
  <si>
    <t>965近代ドイツ史にみるセクシュアリティと政治</t>
  </si>
  <si>
    <t>〈稿本・大名家本〉伊能図研究図録</t>
  </si>
  <si>
    <t>平井松午、島津美子　編</t>
  </si>
  <si>
    <t>すでに正本（江戸幕府上呈本）が失われた伊能図には多くの類似複製図や関連図が存在していた。本書は主要16機関から約150点を紹介する美麗な図録であると同時に、今後の文理融合型調査の基礎となる画期的な研究である。</t>
  </si>
  <si>
    <t>A4・344ページ</t>
  </si>
  <si>
    <t>〈稿本・大名家本〉伊能図研究図録.eps</t>
  </si>
  <si>
    <t>966〈稿本・大名家本〉伊能図研究図録</t>
  </si>
  <si>
    <t>上海今昔</t>
  </si>
  <si>
    <t>南京条約後英米仏の租界が形成され、日本も一時占領した上海。その主に20世紀前半の写真と、同じ場所で撮影したごく最近の写真を比較することで劇的な変化を視覚的に検証し鑑賞できる大判写真資料。原書は2017年刊。</t>
  </si>
  <si>
    <t>B4変・144ページ</t>
  </si>
  <si>
    <t>上海今昔.eps</t>
  </si>
  <si>
    <t>967上海今昔</t>
  </si>
  <si>
    <t>北京今昔</t>
  </si>
  <si>
    <t>ブライアン・ページ　著／長田綾佳　訳</t>
  </si>
  <si>
    <t>北京を写した初期の写真を含む19世紀後半から20世紀前半の古写真と、同じ場所で撮り下ろしたごく最近の写真を比較することで変わるものと変わらぬものを視覚的に検証し鑑賞できるヴィジュアル資料。原書は2017年刊。</t>
  </si>
  <si>
    <t>北京今昔.eps</t>
  </si>
  <si>
    <t>968北京今昔</t>
  </si>
  <si>
    <t>エネルギー４００年史</t>
  </si>
  <si>
    <t>リチャード・ローズ　秋山勝訳</t>
  </si>
  <si>
    <t>薪から石炭、石油、天然ガス。そして原子力、風力・太陽光などの再生可能エネルギー。人類はいかにエネルギー資源を見出し利用してきたか。連綿と続くエネルギー源の発見と利用法の発明、その発展と普及の遠大な軌跡を、それらを動かした有名無名の「人間」の物語として描き上げる。ピュリッツァー賞受賞者の力作。</t>
  </si>
  <si>
    <t>2019年7月刊行</t>
  </si>
  <si>
    <t>四六・664ページ</t>
  </si>
  <si>
    <t>エネルギー400年史.eps</t>
  </si>
  <si>
    <t>969エネルギ-400年史</t>
  </si>
  <si>
    <t>ジャレド・ダイアモンド文庫6冊セット</t>
  </si>
  <si>
    <t>ジャレド・ダイアモンド</t>
  </si>
  <si>
    <t>人間社会はなぜ今のような形になったのか？1万3000年にわたる人類史のダイナミズムに隠された壮大な謎に、分子生物学から言語学に至るまでの最新の知見を編み上げて挑むジャレド・ダイヤモンド博士。読みやすい文庫サイズ6冊をセットでご用意しました。世界の見方が変わる良書、在学中の読破がオススメです。</t>
  </si>
  <si>
    <t>文庫</t>
  </si>
  <si>
    <t>ジャレド・ダイアモンド文庫6冊セット.eps</t>
  </si>
  <si>
    <t>970ジャレド・ダイアモンド文庫6冊セット</t>
  </si>
  <si>
    <t>李白と杜甫の事典</t>
  </si>
  <si>
    <t>向嶋成美 編著</t>
  </si>
  <si>
    <t>唐を代表する二大詩人、李白と杜甫の総合事典。250篇を超える詩文の解説を主に、李杜の生涯や旅について紹介。二人の生きた唐代の歴史や地理、政治や文化についても一章を設け、作品理解のための幅広い情報を提供。李杜の用例のみで主要な助字を解説した画期的な「助字一覧」、諸本が一覧できる「全作品一覧」など、研究者に有用な資料も充実。</t>
  </si>
  <si>
    <t>A5・914ページ</t>
  </si>
  <si>
    <t>李白と杜甫の事典.eps</t>
  </si>
  <si>
    <t>971李白と杜甫の事典</t>
  </si>
  <si>
    <t>三浦按針の謎に迫る</t>
  </si>
  <si>
    <t>森良和、フレデリック・クレインス、小川秀樹　編著</t>
  </si>
  <si>
    <t>1600年にオランダ船で来航したイギリス人・三浦按針は徳川家康の寵を受け外交顧問として活躍し、帰国せずに平戸で没した。日本近世史上、例外的なグローバル時代であった江戸初期に様々な役割を果たした按針の実像を、新史料や伝按針墓の遺骨の科学分析等の近年の知見をふまえて明らかにする。</t>
  </si>
  <si>
    <t>四六・340ページ</t>
  </si>
  <si>
    <t>三浦按針の謎に迫る.eps</t>
  </si>
  <si>
    <t>972三浦按針の謎に迫る</t>
  </si>
  <si>
    <t>茶の湯の歴史を問い直す</t>
  </si>
  <si>
    <t>橋本素子、三笠景子　編著</t>
  </si>
  <si>
    <t>日本固有の美意識として知られる「侘茶」。しかし今、この概念の正統性が揺らぎ始めている。真実の茶の湯の歴史とは？工芸史、文献史学、考古学、思想史、文学など様々な研究から明らかにされた日本文化本来の姿。</t>
  </si>
  <si>
    <t>茶の湯の歴史を問い直す.eps</t>
  </si>
  <si>
    <t>973茶の湯の歴史を問い直す</t>
  </si>
  <si>
    <t>ローマ帝国衰亡史 全10冊セット</t>
  </si>
  <si>
    <t>Ｅ・ギボン</t>
  </si>
  <si>
    <t>ローマが倒れる時、世界もまた倒れるといわれた強大な帝国は、なぜ滅亡したのか。一世紀から一五世紀までの壮大なドラマを、最高・最適の訳でおくる。</t>
  </si>
  <si>
    <t>1996年9月刊行</t>
  </si>
  <si>
    <t>ローマ帝国衰亡史　全10冊セット.eps</t>
  </si>
  <si>
    <t>974ロ-マ帝国衰亡史 全10冊セット</t>
  </si>
  <si>
    <t>史記　全8冊セット</t>
  </si>
  <si>
    <t>司馬遷</t>
  </si>
  <si>
    <t>中国歴史書の第一に位する「史記」全訳。帝王の本紀十二巻、封建諸侯の世家三十巻、庶民の列伝七十巻。さらに書・表十八巻より成る。</t>
  </si>
  <si>
    <t>1995年11月刊行</t>
  </si>
  <si>
    <t>史記　全8冊セット.eps</t>
  </si>
  <si>
    <t>975史記　全8冊セット</t>
  </si>
  <si>
    <t>正史三国志　全8冊セット</t>
  </si>
  <si>
    <t>陳寿</t>
  </si>
  <si>
    <t>後漢末の大乱から呉の滅亡に至る疾風怒濤の百年弱を列伝体で活写する。厖大な裴注をも全訳し、詳注、解説、地図、年表、人名索引ほかを付す。</t>
  </si>
  <si>
    <t>1993年7月刊行</t>
  </si>
  <si>
    <t>正史三国志　全8冊セット.eps</t>
  </si>
  <si>
    <t>976正史三国志　全8冊セット</t>
  </si>
  <si>
    <t>マーカス・ガーヴィーと「想像の帝国」　</t>
  </si>
  <si>
    <t>荒木圭子</t>
  </si>
  <si>
    <t>人種差別の厳しい社会環境の中で立ち上がり、具体的な差別撤廃を模索したマーカス・ガーヴィー。BLMにもつながる先駆的黒人運動の闘争と苦悩を描く。</t>
  </si>
  <si>
    <t>マーカス・ガーヴィーと「想像の帝国」.eps</t>
  </si>
  <si>
    <t>977マ-カス・ガ-ヴィ-と「想像の帝国」　</t>
  </si>
  <si>
    <t>ビジュアル大図鑑　中国の歴史</t>
  </si>
  <si>
    <t>DK社　編　佐川英治・岸本美緒　日本語版監修</t>
  </si>
  <si>
    <t>5,000年前の神話上の君主から清朝の最後の皇帝溥儀まで、中国の歴史の比類なきビジュアル年代大図鑑。中国最初の王朝の登場と初期の中国の戦乱がどのようにして皇帝主導の王朝を生み出したのか、そして中国の長い帝国時代を、貴重な多数の美術品や工芸品を織り交ぜてビジュアルで解説する。</t>
  </si>
  <si>
    <t>B4変型・400ページ</t>
  </si>
  <si>
    <t>ビジュアル大図鑑　中国の歴史.eps</t>
  </si>
  <si>
    <t>978ビジュアル大図鑑　中国の歴史</t>
  </si>
  <si>
    <t>昭和天皇実録セット〈第一期〉　全6巻</t>
  </si>
  <si>
    <t>宮内庁</t>
  </si>
  <si>
    <t>明治34年の御誕生から昭和64年の崩御に至るまでの89年間、「激動の時代」を生きた天皇の御事蹟、そしてそれにまつわる日本の政治、社会、文化などを余すところなく記述されています。そこには昭和天皇の生きた御姿とその時代が、生き生きと記されています。公刊本「第一」～「第六」の全6巻。</t>
  </si>
  <si>
    <t>菊判・724ページ</t>
  </si>
  <si>
    <t>昭和天皇実録　全19巻.eps</t>
  </si>
  <si>
    <t>979昭和天皇実録セット〈第一期〉　全6巻</t>
  </si>
  <si>
    <t>昭和天皇実録セット〈第二期〉　全6巻</t>
  </si>
  <si>
    <t>明治34年の御誕生から昭和64年の崩御に至るまでの89年間、「激動の時代」を生きた天皇の御事蹟、そしてそれにまつわる日本の政治、社会、文化などを余すところなく記述されています。そこには昭和天皇の生きた御姿とその時代が、生き生きと記されています。公刊本「第七」～「第十二」の全6巻。</t>
  </si>
  <si>
    <t>菊判・916ページ</t>
  </si>
  <si>
    <t>980昭和天皇実録セット〈第二期〉　全6巻</t>
  </si>
  <si>
    <t>昭和天皇実録セット〈第三期〉　全7巻</t>
  </si>
  <si>
    <t>明治34年の御誕生から昭和64年の崩御に至るまでの89年間、「激動の時代」を生きた天皇の御事蹟、そしてそれにまつわる日本の政治、社会、文化などが記述されています。そこには昭和天皇の生きた御姿とその時代が、生き生きと記されています。公刊本「第十三」～「人名索引・年譜」の全7巻。</t>
  </si>
  <si>
    <t>菊判・752ページ</t>
  </si>
  <si>
    <t>981昭和天皇実録セット〈第三期〉　全7巻</t>
  </si>
  <si>
    <t>古代マケドニア王国史研究</t>
  </si>
  <si>
    <t>澤田典子</t>
  </si>
  <si>
    <t>ギリシアやローマの文人による史料で語られてきた古代マケドニアの歴史。近年の考古学の成果は、その研究史を大きく進展させることになった。本書は、碑文、貨幣などの考古学史料を精緻に分析し、アレクサンドロス以前の王国の新しい歴史像を多角的・立体的に描きだす。</t>
  </si>
  <si>
    <t>A5 ・ 562ページ</t>
  </si>
  <si>
    <t>古代マケドニア王国史研究.eps</t>
  </si>
  <si>
    <t>982古代マケドニア王国史研究</t>
  </si>
  <si>
    <t>家庭の中から世界を変えた女性たち</t>
  </si>
  <si>
    <t>ダニエル・ドライリンガー 著　上村　協子・山村　明子 監訳　永盛　鷹司 訳</t>
  </si>
  <si>
    <t>女性を単調な家事から解放し社会進出を促した、女性の地位向上と社会参画、生活の質の改善、職業創出に大きな役割を果たしたアメリカの家政学者たちの足どりを丁寧に追う。人種差別、男女格差、家庭や職場におけるジェンダーの役割など、現代を生きる私たちにとって非常に示唆に富むところの多い書。</t>
  </si>
  <si>
    <t>家庭の中から世界を変えた女性たち　9784490210750.eps</t>
  </si>
  <si>
    <t>983家庭の中から世界を変えた女性たち</t>
  </si>
  <si>
    <t>日本喪服文化史</t>
  </si>
  <si>
    <t>増田　美子 著</t>
  </si>
  <si>
    <t>喪服の色の「白→黒→白→黒」への変遷、死者の額の三角巾の意味など、葬送儀礼にともなう装い—「死装束・喪服」について、天皇家から貴族、将軍、大名、武士、庶民まで、考古資料や文献史料、絵画資料などに基づき、弔いの儀礼と喪服の変化を丁寧にひいもといた、長きにわたる研究の集大成。</t>
  </si>
  <si>
    <t>日本喪服文化史　9784490210736.eps</t>
  </si>
  <si>
    <t>984日本喪服文化史</t>
  </si>
  <si>
    <t>複合国家イギリスの地域と紐帯</t>
  </si>
  <si>
    <t>岩井淳、道重一郎　編</t>
  </si>
  <si>
    <t>近世ウェールズ史やスコットランド史を対象に統合の中の独自性や統合の中の重層性を示す第一部。分裂の中の紐帯模索を提起する第二部。複合国家の紐帯がもつ多様な側面に光を当てた第三部。英国の構造を深く知る</t>
  </si>
  <si>
    <t>A5・370ページ</t>
  </si>
  <si>
    <t>複合国家イギリスの地域と紐帯.eps</t>
  </si>
  <si>
    <t>985複合国家イギリスの地域と紐帯</t>
  </si>
  <si>
    <t>ポーランド中近世史研究論集</t>
  </si>
  <si>
    <t>井内敏夫</t>
  </si>
  <si>
    <t>社会の自律性をキーワードに，ポーランドの「選挙王政」「王国の王冠」「共和政」の概念と実態を解明。君主政を前提とするポーランド共和主義の歴史的意味を半世紀にわたり問い続けた全論考の記念碑的集成！ 著者は「終わりに」で一気にポーランド全史を語り切った！！</t>
  </si>
  <si>
    <t>A5・960ページ</t>
  </si>
  <si>
    <t>ポーランド中近世史研究論集.eps</t>
  </si>
  <si>
    <t>986ポ-ランド中近世史研究論集</t>
  </si>
  <si>
    <t>ユーゴスラヴィア解体とナショナリズム</t>
  </si>
  <si>
    <t>鈴木健太</t>
  </si>
  <si>
    <t>世界的なナショナリズムの高まりが指摘された1990年代初頭，社会主義ユーゴスラヴィアの解体に際して紛争が勃発した。分離・独立・紛争問題をめぐりナショナリズムの観点から政治と社会の分析にメスを入れた</t>
  </si>
  <si>
    <t>ユーゴスラヴィア解体とナショナリズム.eps</t>
  </si>
  <si>
    <t>987ユ-ゴスラヴィア解体とナショナリズム</t>
  </si>
  <si>
    <t>近世日本における市場経済化と共同性</t>
  </si>
  <si>
    <t>長谷部弘、高橋基泰、山内太　編</t>
  </si>
  <si>
    <t>長野県上塩尻村の家々の古文書を探し出し，読み続けて30年！調べた史料は蚕業歴史館所蔵文書中心に，近隣の家に残る行政文書や私文書等10万点を超える。13年前の既刊書に続き，蚕種市場の形成と発展，社会経済史的変化の姿がいよいよ明らかに。巻末付録〈3種の相続・分家データ集成表等〉が圧巻</t>
  </si>
  <si>
    <t>A5・770ページ</t>
  </si>
  <si>
    <t>近世日本における市場経済化と共同性.eps</t>
  </si>
  <si>
    <t>988近世日本における市場経済化と共同性</t>
  </si>
  <si>
    <t>歴史的世界へのアプローチ</t>
  </si>
  <si>
    <t>春田直紀、新井由紀夫、David Roffe　編</t>
  </si>
  <si>
    <t>今や歴史学もグローバルな時代となった。この40年間，日英両国で研究を続けてきた歴史家・鶴島博和は，日本と世界を様々な絆でつなげた。大学退職時，欧米9名・日本15名の仲間が結集，描き出した歴史的世界。日本語・英語／日本史・世界史の論文集。対応語要約を付けて日英の研究者に対して便宜を図る</t>
  </si>
  <si>
    <t>A5・570ページ</t>
  </si>
  <si>
    <t>歴史的世界へのアプローチ.eps</t>
  </si>
  <si>
    <t>989歴史的世界へのアプロ-チ</t>
  </si>
  <si>
    <t>魅惑する帝国</t>
  </si>
  <si>
    <t>田野大輔</t>
  </si>
  <si>
    <t>《2023年一斉増刷》　国家は美しくあるべきものか——ナチズムの「政治の美学化」による支配の全体構造と、大衆消費社会におけるキッチュと結びついて統合力を発揮していくメカニズムを、歴史社会学的手法によって解明。美的なものの現実性を浮彫りにした力作。</t>
  </si>
  <si>
    <t>魅惑する帝国.eps</t>
  </si>
  <si>
    <t>990魅惑する帝国</t>
  </si>
  <si>
    <t>大分岐</t>
  </si>
  <si>
    <t>K・ポメランツ／川北稔　監訳</t>
  </si>
  <si>
    <t>《2023年一斉増刷》　驚くほど似ていた一つの世界——。東アジアでも西ヨーロッパでも、発達した市場経済は生態環境の制約に直面していた。なぜ西欧だけが大きく分岐していったのか。今日にいたる世界経済の根源的な謎を明らかにし、新しい歴史像を提示したグローバルヒストリーの代表作。</t>
  </si>
  <si>
    <t>大分岐.eps</t>
  </si>
  <si>
    <t>991大分岐</t>
  </si>
  <si>
    <t>大清帝国の形成と八旗制</t>
  </si>
  <si>
    <t>杉山清彦</t>
  </si>
  <si>
    <t>《2023年一斉増刷》　マンジュ（満洲）人が支配する大帝国はいかにして生まれたのか。国家＝軍事システムたる「八旗制」を軸に大清帝国の構造を満漢文史料から実証的に解明、その帝国形成を中央ユーラシア世界と近世世界の交点に位置づけることで、新たな世界史像を描き出す。三島海雲学術賞受賞</t>
  </si>
  <si>
    <t>A5・574ページ</t>
  </si>
  <si>
    <t>大清帝国の形成と八旗制.eps</t>
  </si>
  <si>
    <t>992大清帝国の形成と八旗制</t>
  </si>
  <si>
    <t>黒船来航と琉球王国</t>
  </si>
  <si>
    <t>上原兼善</t>
  </si>
  <si>
    <t>《2023年一斉増刷》　ペリーはまず沖縄にやって来た。——19世紀、次々と現れる列強の、布教をふくむ開国要求にさらされ、「鎖国」の防波堤とされた琉球の人々。彼らはいかに対応したのか。琉球と欧米との交渉過程を初めてトータルに描く。浦賀中心では見えない、新たな開国史。</t>
  </si>
  <si>
    <t>黒船来航と琉球王国.eps</t>
  </si>
  <si>
    <t>993黒船来航と琉球王国</t>
  </si>
  <si>
    <t>海域から見た歴史</t>
  </si>
  <si>
    <t>家島彦一</t>
  </si>
  <si>
    <t>《2023年一斉増刷》　東西にまたがる「大海域世界」論——アジア・アフリカ・ヨーロッパの多様な地域が、イスラーム・ネットワークを通して相互に連関する全体史のなかで捉えられることを、船・港市・島や、様々なルート・海上商人の活動などに着目することで、文献と現地調査から実証した労作。</t>
  </si>
  <si>
    <t>A5・980ページ</t>
  </si>
  <si>
    <t>海域から見た歴史.eps</t>
  </si>
  <si>
    <t>994海域から見た歴史</t>
  </si>
  <si>
    <t>修道院と農民［新装版］</t>
  </si>
  <si>
    <t>ヨーロッパ中世世界の成立過程をいかに捉えるか。サン・マルタン修道院「会計文書」の体系的分析により、この文書がカバーするロワール地方を観察の場とし、史料が語る農村社会の構造と変動の様を介して、古代から中世への移行の様相を具体的に明らかにした画期的労作。［新装復刊；初版1997年］</t>
  </si>
  <si>
    <t>修道院と農民［新装版］.eps</t>
  </si>
  <si>
    <t>995修道院と農民[新装版]</t>
  </si>
  <si>
    <t>ロシア原初年代記［新装版］</t>
  </si>
  <si>
    <t>國本哲男、山口巌、中條直樹　訳者代表</t>
  </si>
  <si>
    <t>ノアの洪水からキエフ公国の成立まで、最も輝けるロシア世界を神話や聖者伝、フォークロア等を集成して描いたロシア最大の古典の完全訳。わが国の古事記にも比すべき叙事文学の傑作にして一級の歴史文献である。多数の挿絵と詳細な訳注。［新装復刊；初版1987年］</t>
  </si>
  <si>
    <t>ロシア原初年代記［新装版］.eps</t>
  </si>
  <si>
    <t>996ロシア原初年代記[新装版]</t>
  </si>
  <si>
    <t>《リ・アーカイヴ叢書》捨児たちのルネッサンス</t>
  </si>
  <si>
    <t>高橋友子</t>
  </si>
  <si>
    <t>15世紀フィレンツェに創設された、インノチェンティ捨児養育院の例外的に豊かな史料をもとに、捨児たちの運命から家族や乳母の姿、転換期における都市社会と慈善、農村に支えられた里子システムまでを解明。丹念な分析により捨児養育院の全体像を浮かび上がらせる。［新装復刊；初版2000年］</t>
  </si>
  <si>
    <t>《リ・アーカイヴ叢書》捨児たちのルネッサンス.eps</t>
  </si>
  <si>
    <t>997《リ・ア-カイヴ叢書》捨児たちのルネッサンス</t>
  </si>
  <si>
    <t>《リ・アーカイヴ叢書》日韓交流の民族考古学</t>
  </si>
  <si>
    <t>渡辺誠</t>
  </si>
  <si>
    <t>縄文時代のドングリ食・漁業から弥生時代の卜骨・鳥形木製品、さらには近世の瓦・木綿にいたるまで、長年にわたる日韓の精力的なフィールドワークをもとに物質資料の比較を通して、日本と朝鮮半島との持続的な交流の実態を解明、以て新たな物質文化史の構築を試みた労作。［新装復刊；初版1995年］</t>
  </si>
  <si>
    <t>B5・216ページ</t>
  </si>
  <si>
    <t>《リ・アーカイヴ叢書》日韓交流の民族考古学.eps</t>
  </si>
  <si>
    <t>998《リ・ア-カイヴ叢書》日韓交流の民族考古学</t>
  </si>
  <si>
    <t>62_白水社</t>
  </si>
  <si>
    <t>白水社</t>
  </si>
  <si>
    <t>ドイツ史 全4冊</t>
  </si>
  <si>
    <t>トーマス・ニッパーダイ　大内宏一　訳</t>
  </si>
  <si>
    <t>「1800-1866　市民世界と強力な国家」　上下巻。19世紀の幕開けから普墺戦争まで、ナポレオンからビスマルクまでを網羅。$「1866-1918　労働世界と市民精神」　上下巻。帝国の成立を挟んで第一次世界大戦に至るまで。$図表多数・参考文献・人名索引収録。分売可。</t>
  </si>
  <si>
    <t>2021年2月刊〜2023年1月</t>
  </si>
  <si>
    <t>A5・計2214ページ</t>
  </si>
  <si>
    <t>ドイツ史.eps</t>
  </si>
  <si>
    <t>999ドイツ史 全4冊</t>
  </si>
  <si>
    <t>ラヴェンナ　ヨーロッパを生んだ帝都の歴史</t>
  </si>
  <si>
    <t>ジュディス・ヘリン　井上浩一　訳</t>
  </si>
  <si>
    <t>ビザンツ帝国の影響下にラヴェンナが、中世キリスト教世界の発展にとっていかに決定的な役割を果たしたのかを明らかにする。美しい図版と最新の考古学の知見によって、ヨーロッパと西方の文化へのラヴェンナの深い影響について、大胆かつ新鮮な解釈を提供する一冊。ダフ・クーパー賞受賞。</t>
  </si>
  <si>
    <t>A5・552ページ＋カラー口絵32頁</t>
  </si>
  <si>
    <t>ラヴェンナ.eps</t>
  </si>
  <si>
    <t>1000ラヴェンナ　ヨ-ロッパを生んだ帝都の歴史</t>
  </si>
  <si>
    <t>地域の歴史や文化を学ぶ2冊セット</t>
  </si>
  <si>
    <t>天野真志、後藤真　編／黒田智、吉岡由哲　編</t>
  </si>
  <si>
    <t>地域には手つかずの史料が膨大に眠っている。それらをどう守り伝えていけばいいのか。自治体、博物館、文書館、図書館、また地域資料の災害対策、保存・継承に興味のある方必携!『地域歴史文化継承ガイドブック　付・全国資料ネット総覧』『草の根歴史学の未来をどう作るか』2冊セット。</t>
  </si>
  <si>
    <t>地域の歴史や文化を学ぶ2冊セット.eps</t>
  </si>
  <si>
    <t>1001地域の歴史や文化を学ぶ2冊セット</t>
  </si>
  <si>
    <t>無数のひとりが紡ぐ歴史2冊セット</t>
  </si>
  <si>
    <t>田中祐介　編／黒澤勉、小松靖彦　編</t>
  </si>
  <si>
    <t>時代を超えて他者の日記を読み、モノ・行為・史料の視座から掘り下げる『無数のひとりが紡ぐ歴史 日記文化から近現代日本を照射する』／満蒙開拓団の悲惨な歴史の中、異彩を放つ五福堂開拓団団長の未刊の著作を初公開する『未墾地に入植した満蒙開拓団長の記録 堀忠雄『五福堂開拓団十年記』を読む』</t>
  </si>
  <si>
    <t>無数のひとりが紡ぐ歴史2冊セット.eps</t>
  </si>
  <si>
    <t>1002無数のひとりが紡ぐ歴史2冊セット</t>
  </si>
  <si>
    <t>近代仏教教団と戦争</t>
  </si>
  <si>
    <t>小林惇道</t>
  </si>
  <si>
    <t>維新期以降、公権力の後ろ盾を失った仏教教団が、戦争を契機に国家との関係を再構築すべく取り組んだ「戦時事業」に着目し、仏教教団〈近代化〉への道程を実証的に跡づける。</t>
  </si>
  <si>
    <t>A5・492ページ</t>
  </si>
  <si>
    <t>26『近代仏教教団と戦争』.eps</t>
  </si>
  <si>
    <t>1003近代仏教教団と戦争</t>
  </si>
  <si>
    <t>親鸞伝の史実と伝承</t>
  </si>
  <si>
    <t>草野顕之</t>
  </si>
  <si>
    <t>何が史実で、何が伝承なのか？　人々は親鸞のどのような姿を後世に伝えようとしたのか。親鸞の史実と伝承をめぐる問題について、伝承を史実に照らし合わせることを通して、現代に残るさまざまな親鸞伝の諸相を明らかにする。</t>
  </si>
  <si>
    <t>27『親鸞伝の史実と伝承カバー』.eps</t>
  </si>
  <si>
    <t>1004親鸞伝の史実と伝承</t>
  </si>
  <si>
    <t>清水寺成就院日記　第七巻</t>
  </si>
  <si>
    <t>清水寺史編纂委員会</t>
  </si>
  <si>
    <t>京都・清水寺の門前町の行政を記録した江戸時代の公用日記。第七巻は宝暦九年（一七五九）～宝暦十四年（一七六四）を収録。</t>
  </si>
  <si>
    <t>28『清水寺-成就院日記７巻』.eps</t>
  </si>
  <si>
    <t>1005清水寺成就院日記　第七巻</t>
  </si>
  <si>
    <t>時事新報社主 福沢諭吉</t>
  </si>
  <si>
    <t>平山洋</t>
  </si>
  <si>
    <t>『福沢諭吉全集』の「時事新報論集」は、編纂者・石河幹明による意図的選別のため福沢執筆社説を正しく抽出しておらず、長年にわたり福沢の論説を歪めてきた。本書は、語彙や文体の分析により福沢真筆社説を選び直し、定説とは異なる、知られざる福沢の思想の全貌を明らかにする。</t>
  </si>
  <si>
    <t>A5・450ページ</t>
  </si>
  <si>
    <t>時事新報社主 福沢諭吉.eps</t>
  </si>
  <si>
    <t>1006時事新報社主 福沢諭吉</t>
  </si>
  <si>
    <t>原爆の世界史</t>
  </si>
  <si>
    <t>アンドリュー・Ｊ・ロッター/川口悠子、繁沢敦子、藤田怜史　訳</t>
  </si>
  <si>
    <t>広島・長崎への原爆投下は、いかにしてなされ、その後の世界にどのような影響を及ぼしたのか。本書は、膨大な先行研究を咀嚼したうえで、原爆投下を広い時間的・空間的枠組みのもと、世界史の文脈の中に位置づける。核兵器の開発・製造・使用・保有のグローバルな歴史を俯瞰する。</t>
  </si>
  <si>
    <t>13原爆の世界史.eps</t>
  </si>
  <si>
    <t>1007原爆の世界史</t>
  </si>
  <si>
    <t>はじめての西洋ジェンダー史</t>
  </si>
  <si>
    <t>弓削尚子</t>
  </si>
  <si>
    <t>家族史からグローバル・ヒストリーまでをあつかう入門書。歴史における家族、女性性や男性性の変容、男女二元化のプロセス、身体的性差の認識の変化といったジェンダー・イシューに、歴史学がどのような問題意識をもってアプローチし解き明かしてきたかを、紐解いていく。</t>
  </si>
  <si>
    <t>四六・304ページ</t>
  </si>
  <si>
    <t>はじめての西洋ジェンダー史.eps</t>
  </si>
  <si>
    <t>1008はじめての西洋ジェンダ-史</t>
  </si>
  <si>
    <t>英文 詳説世界史</t>
  </si>
  <si>
    <t>橋場弦、岸本美緒、小松久男、水島司　監修</t>
  </si>
  <si>
    <t>高校世界史教科書としてもっとも定評ある『詳説世界史』の英訳版。グローバル化がすすみ、日本人が諸外国の人びとと国際情勢や歴史文化について意見を交わす機会が増えている今日、世界史に関わる事項が、英語でどのように表現されるのか、本書が最良の手引きとなることでしょう。</t>
  </si>
  <si>
    <t>英文詳説世界史.eps</t>
  </si>
  <si>
    <t>1009英文 詳説世界史</t>
  </si>
  <si>
    <t>山川　世界史小辞典 【改訂新版】</t>
  </si>
  <si>
    <t>世界史小辞典編集委員会＝編</t>
  </si>
  <si>
    <t>収載項目約9,400。最新の研究成果を盛り込んで全面改訂を行なう。230名の専門家が執筆。ヨーロッパ・中国はもとより，南アジア・東南アジア・西アジア・アフリカなどの諸地域も充実。</t>
  </si>
  <si>
    <t>B6変型(177x120)・1072ページ</t>
  </si>
  <si>
    <t>山川世界史小辞典.eps</t>
  </si>
  <si>
    <t>1010山川　世界史小辞典 【改訂新版】</t>
  </si>
  <si>
    <t xml:space="preserve">山川 日本史小辞典　改訂新版 </t>
  </si>
  <si>
    <t>日本史広辞典編集委員会＝編　</t>
  </si>
  <si>
    <t>歴史を学ぶ・楽しむ！　定評ある『日本史広辞典』をベースに，厳選された約9,000項目。原始から現代までの史実を網羅し，小項目立ての簡潔な解説で，携帯便利な小型版。 市町村合併、企業名などを最新のデータに更新。</t>
  </si>
  <si>
    <t>B6変型(177x120)・1124ページ</t>
  </si>
  <si>
    <t>山川日本史小辞典.eps</t>
  </si>
  <si>
    <t xml:space="preserve">1011山川 日本史小辞典　改訂新版 </t>
  </si>
  <si>
    <t>世界史大年表　増補版</t>
  </si>
  <si>
    <t>石橋秀雄、松浦高嶺、木村靖二＝編</t>
  </si>
  <si>
    <t>人類の始まりから今日まで、壮大な世界史を多元的多面的にとらえた本格的大年表。世界諸地域の事項を内外の権威ある文献で検討・採録し詳述。「調べる」とともに「読める」画期的な大年表。検索機能を備えたデータCD-ROM付き。</t>
  </si>
  <si>
    <t>B5判  ・ CD-ROM付き  ・  832ページ</t>
  </si>
  <si>
    <t>13001_世界史大年表増補版_帯無_4C.eps</t>
  </si>
  <si>
    <t>1012世界史大年表　増補版</t>
  </si>
  <si>
    <t>近世日朝交流史料叢書　既刊３巻</t>
  </si>
  <si>
    <t>田代和生 編著</t>
  </si>
  <si>
    <t>近世日朝交流史関係の膨大な記録中、朝鮮国への使節随行員の日記、対馬藩朝鮮方に伝わる記録、朝鮮語通詞による編纂書等、日朝交流の現場で実際に役職に従事した人々の、特に重要と思われる記録史料を精選翻刻するシリーズ。【既刊】Ⅰ.通訳酬酢／Ⅱ.方長老上京日史・飲冰行記／Ⅲ.御上亰之時毎日記</t>
  </si>
  <si>
    <t>2017年10月〜2023年８月刊行</t>
  </si>
  <si>
    <t>A５・平均532ページ</t>
  </si>
  <si>
    <t>近世日朝交流史料叢書３.eps</t>
  </si>
  <si>
    <t>1013近世日朝交流史料叢書　既刊3巻</t>
  </si>
  <si>
    <t>内閣調査室海外関係資料「焦点」　全36巻</t>
  </si>
  <si>
    <t>岸　俊光　監修・解説</t>
  </si>
  <si>
    <t>内閣官房内閣調査室が、政策判断の参考資料として作成した「焦点」（1963〜1972）を収録。ソ連、中国、南北朝鮮、南北ベトナム、東欧諸国、ラテンアメリカ等、冷戦下で情報入手が困難であった諸国について、公式報道から現状分析、動向予測を行ったOSINT活動の全貌。最終巻に「解説」、総目録を附す。</t>
  </si>
  <si>
    <t>2020年11月〜2023年12月刊行</t>
  </si>
  <si>
    <t>焦点1.eps</t>
  </si>
  <si>
    <t>1014内閣調査室海外関係資料「焦点」　全36巻</t>
  </si>
  <si>
    <t>ジャパン・ツーリスト・ビューロー　ツーリスト　第Ⅱ期　昭和篇　全29巻+別巻1</t>
  </si>
  <si>
    <t>荒山正彦 監修・解説／公益財団法人日本交通公社 旅の図書館 総監修</t>
  </si>
  <si>
    <t>日本各地や外地・植民地の旅行案内、旅行状況の解説、観光に関わる統計類、観光政策の提言等々。同時代の旅行状況をとりまく様々な事柄を俯瞰するような定期刊行雑誌。全号を唯一所蔵する「旅の図書館」の協力により、大正篇に続き、『ツーリスト』第82号〜第189号(1927〜1936)を収録。</t>
  </si>
  <si>
    <t>2019年12月〜2022年12月刊行</t>
  </si>
  <si>
    <t>A５・平均536ページ</t>
  </si>
  <si>
    <t>ツーリスト昭和篇.eps</t>
  </si>
  <si>
    <t>1015ジャパン・ツ-リスト・ビュ-ロ-　ツ-リスト　第Ⅱ期　昭和篇　全29巻+別巻1</t>
  </si>
  <si>
    <t>日清戦争の研究　全３巻</t>
  </si>
  <si>
    <t>檜山幸夫</t>
  </si>
  <si>
    <t>日清戦争を日本史の立場から歴史的な意義を追究し、その実態を解明するために多角的な視点からその全体像を描く。1994・1995年に行った日清戦争百年国内及び国際シンポジウムの成果を継承。日清戦争120周年の現代の研究状況を踏まえ、改めて日清戦争史論を提起。著者永年の研究の集体成。</t>
  </si>
  <si>
    <t>2022年４月〜2023年3月刊行</t>
  </si>
  <si>
    <t>A５・平均764ページ</t>
  </si>
  <si>
    <t>日清戦争の研究.eps</t>
  </si>
  <si>
    <t>1016日清戦争の研究　全3巻</t>
  </si>
  <si>
    <t>大正天皇実録　補訂版　既刊６冊（第一〜第六）</t>
  </si>
  <si>
    <t>宮内省図書寮　編修／岩壁義光　補訂</t>
  </si>
  <si>
    <t>大正天皇崩御90年を迎え、「天皇紀」、「天皇実録」中、唯一未公刊であった「大正天皇実録」を補訂して刊行。今回の翻刻にあたって、底本原文のカタカナ表記を平仮名にすると共に、底本に補訂を加え、その根拠を註で明示した。墨塗り部分については、註記にて墨塗り部分の状態を明記した。</t>
  </si>
  <si>
    <t>2016年12月〜2021年２月刊行</t>
  </si>
  <si>
    <t>菊・平均482ページ</t>
  </si>
  <si>
    <t>大正天皇実録.eps</t>
  </si>
  <si>
    <t>1017大正天皇実録　補訂版　既刊6冊(第一〜第六)</t>
  </si>
  <si>
    <t>三笠宮崇仁親王</t>
  </si>
  <si>
    <t>三笠宮崇仁親王伝記刊行委員会　編</t>
  </si>
  <si>
    <t>戦中は軍人、戦後は歴史学者、晩年は皇族の長老として、類い稀な100年の生涯。日々の行動を詳述した実録と百合子妃の談話、研究者・関係者の論考により、公私余すこと無く人間像に迫る。秘蔵写真約400点を収録。</t>
  </si>
  <si>
    <t>菊・1394ページ</t>
  </si>
  <si>
    <t>三笠宮崇仁親王.eps</t>
  </si>
  <si>
    <t>1018三笠宮崇仁親王</t>
  </si>
  <si>
    <t>土芥寇讎記（新装版）</t>
  </si>
  <si>
    <t>金井圓　校注</t>
  </si>
  <si>
    <t>元禄時代、243の大名の家族、系譜、略歴、領地、藩主の行跡・批評などを列挙した大名評判記。作者や目的は不明ながら藩政史料の少ない中小諸藩も論評した貴重な文献。新装復刊にあたり、判型を拡大し解説を付す。</t>
  </si>
  <si>
    <t>菊・732ページ</t>
  </si>
  <si>
    <t>土芥寇讎記（新装版）.eps</t>
  </si>
  <si>
    <t>1019土芥寇讎記(新装版)</t>
  </si>
  <si>
    <t>日本の梵鐘（新装版）</t>
  </si>
  <si>
    <t>寺院の法具で、時や祭礼、非常時を告げる梵鐘。古代～近世の日本および琉球の梵鐘の法量その他のデータを、火災・供出などで失われたものも含めて収集し系統的に叙述する。日本史・仏教史・考古学・金工史研究の基本文献。</t>
  </si>
  <si>
    <t>日本の梵鐘（新装版）.eps</t>
  </si>
  <si>
    <t>1020日本の梵鐘(新装版)</t>
  </si>
  <si>
    <t>帝国主義国の軍隊と性</t>
  </si>
  <si>
    <t>林博史</t>
  </si>
  <si>
    <t>植民地を広げる帝国主義国家は、兵士の管理や性病予防のため軍用性的施設を設置した。英国の事例を中心にフランス・ドイツ・米国などの売春管理政策を比較・分析。軍隊と性についての歴史と問題点を世界史的視座で捉えなおし、日本軍「慰安婦」制度の歴史的な位置づけと特徴に迫る。</t>
  </si>
  <si>
    <t>四六・486ページ</t>
  </si>
  <si>
    <t>帝国主義国の軍隊と性.eps</t>
  </si>
  <si>
    <t>1021帝国主義国の軍隊と性</t>
  </si>
  <si>
    <t>20.ai</t>
  </si>
  <si>
    <t>ソウル・ハンターズ</t>
  </si>
  <si>
    <t>レーン・ウィラースレフ</t>
  </si>
  <si>
    <t>ヴィヴェイロス・デ・カストロ、ハイデガー、インゴルド、ラカンらの思想を武器に、シベリアの狩猟民の世界に肉薄する。人間と人間ならざるものが対等に出会う地平を描き出し、人類学の「存在論的転回」を決定づけるパースペクティヴィズムの重要著作。</t>
  </si>
  <si>
    <t>四六・384ページ</t>
  </si>
  <si>
    <t>ソウルハンターズ.eps</t>
  </si>
  <si>
    <t>1022ソウル・ハンタ-ズ</t>
  </si>
  <si>
    <t>妖怪の誕生</t>
  </si>
  <si>
    <t>廣田龍平</t>
  </si>
  <si>
    <t>妖怪を超自然的で実在しないものだとしてきた妖怪研究の存在論的前提を問い直すために、18世紀から現代までの自然／超自然、宗教、近代／非近代をめぐる議論、日本の知識人の言説や思想、学知を渉猟して、現代の妖怪概念が生成してきた過程を丁寧に分析。妖怪研究の再構築を試みる野心的な研究成果。</t>
  </si>
  <si>
    <t>妖怪の誕生.eps</t>
  </si>
  <si>
    <t>1023妖怪の誕生</t>
  </si>
  <si>
    <t>親族の基本構造</t>
  </si>
  <si>
    <t>クロード・レヴィ＝ストロース</t>
  </si>
  <si>
    <t>のちに構造主義と呼ばれる手法を用いて、インセスト禁忌、交叉イトコ婚などの問題解明に挑んだ古典的名著。レヴィ＝ストロースの原点にして、20世紀の哲学・思想に一大衝撃を与えた野心的労作を、意欲的で大胆な新訳で復刊。 2021年8月に6刷出来。</t>
  </si>
  <si>
    <t>2000年12月刊行</t>
  </si>
  <si>
    <t>親族の基本構造.eps</t>
  </si>
  <si>
    <t>1024親族の基本構造</t>
  </si>
  <si>
    <t>日本の民俗信仰を知るための30章</t>
  </si>
  <si>
    <t>八木透</t>
  </si>
  <si>
    <t>日本の年中行事と表裏一体の関係にある民俗信仰。仏教や神道のようなものから、各地の民間信仰や伝承など、日本には多種多様な民俗信仰があります。それら「祈り」に対する信仰に民俗学の視点からアプローチします。</t>
  </si>
  <si>
    <t>2019年5月発行</t>
  </si>
  <si>
    <t>日本の民俗信仰.eps</t>
  </si>
  <si>
    <t>1025日本の民俗信仰を知るための30章</t>
  </si>
  <si>
    <t>世界の伝統文化・風習　レファレンスブック</t>
  </si>
  <si>
    <t>1990年から2022年5月までに国内で刊行された、世界の伝統文化・風習、衣食住、行事・暦、信仰、王室・旗章・紋章、芸術文化、遊戯・競技、言語・文字に関する参考図書1,628点を網羅した図書目録。「書名索引」「著編者名索引」「地域名・国名索引」「事項名索引」付き。</t>
  </si>
  <si>
    <t>世界の伝統文化風習レファレンスブック.eps</t>
  </si>
  <si>
    <t>1026世界の伝統文化・風習　レファレンスブック</t>
  </si>
  <si>
    <t>食の現代社会論　科学と人間の狭間から</t>
  </si>
  <si>
    <t>伏木亨　編／（公財）味の素食の文化センター　企画</t>
  </si>
  <si>
    <t>飢餓からの解放と安全を生み出す科学が、食から「人間」を消していく？　味覚センサーが測定しＡＩが決める「おいしさ」。ヴィーガンの倫理。快楽の食に持続可能性はあるか？　人間の食が土台から変容しようとしている現代を多角的に捉え、文明の行く末を見つめ直す。「フォーラム人間の食」第２弾。</t>
  </si>
  <si>
    <t>A5判・444ページ</t>
  </si>
  <si>
    <t>食の現代社会論.eps</t>
  </si>
  <si>
    <t>1027食の現代社会論　科学と人間の狭間から</t>
  </si>
  <si>
    <t>食の文明論　ホモ・サピエンス史から探る</t>
  </si>
  <si>
    <t>池谷和信　編／（公財）味の素食の文化センター　企画</t>
  </si>
  <si>
    <t>世界中に広がりながら食の幅を広げ、共食という方法で生き残りと文化・文明の発展を遂げてきた人類。環境問題やＩＴ化、コロナ禍で食の物質的・文化的基盤がゆらぐ今、食の根本から人間の未来を考える学際的論集。「食の文化フォーラム」40周年記念出版。</t>
  </si>
  <si>
    <t>食の文明論.eps</t>
  </si>
  <si>
    <t>1028食の文明論　ホモ・サピエンス史から探る</t>
  </si>
  <si>
    <t>東アジア文化講座・全4巻セット</t>
  </si>
  <si>
    <t>染谷智幸、金文京、小峯和明、ハルオ・シラネ　編</t>
  </si>
  <si>
    <t>中国から拡まった漢字漢文に基づく思想や文化は、東アジア地域でどのように展開し、継承と反発をくり返し、独自のものに再創造されたのか。中国、朝鮮半島、日本、琉球、ベトナムなど、十九世紀以前の前近代の東アジアを俯瞰し論じていく。これからの東アジアを生き抜くヒントがここにある。</t>
  </si>
  <si>
    <t>A5・各巻450ページ前後</t>
  </si>
  <si>
    <t>東アジア文化講座全4巻.eps</t>
  </si>
  <si>
    <t>1029東アジア文化講座・全4巻セット</t>
  </si>
  <si>
    <t>六十六部日本廻国の研究</t>
  </si>
  <si>
    <t>小嶋博巳</t>
  </si>
  <si>
    <t>前近代における日本全土を巡歴する大規模な巡礼・六十六部。縁起、納経帳、廻国供養塔といった諸史料を駆使し、近世の六十六部の実態と理念・構造、さらには近世の六十六部を特徴づける組織化された職業六部のあり方を解明。</t>
  </si>
  <si>
    <t>A5・537ページ</t>
  </si>
  <si>
    <t>29六部日本廻国の研究』帯付.eps</t>
  </si>
  <si>
    <t>1030六十六部日本廻国の研究</t>
  </si>
  <si>
    <t>世界の仮面文化事典</t>
  </si>
  <si>
    <t>吉田憲司 編者代表/国立民族学博物館 特別協力</t>
  </si>
  <si>
    <t>世界各地の獣・神・精霊・魔物などを表す仮面を、舞踊・劇・儀式・カーニバルなどとともに解説。掲載写真は400点以上、地域ごとに各項目4p／6pの読み切り構成で解説。</t>
  </si>
  <si>
    <t>世界の仮面文化事典.eps</t>
  </si>
  <si>
    <t>1031世界の仮面文化事典</t>
  </si>
  <si>
    <t>世界の食文化百科事典</t>
  </si>
  <si>
    <t>野林厚志　編集委員長</t>
  </si>
  <si>
    <t>食べるという行為は最も原始的な富の形態として生産、貯蔵、交換を通じ経済活動を構築し、地域の風土と結びついた食べ物は、人々のアイデンティティと深い関わりをもっている。本事典は食文化の体系を理解するための基礎的・学際的な知識を提供する一冊。</t>
  </si>
  <si>
    <t>A5・716ページ</t>
  </si>
  <si>
    <t>9784621305935.eps</t>
  </si>
  <si>
    <t>1032世界の食文化百科事典</t>
  </si>
  <si>
    <t>民具学事典</t>
  </si>
  <si>
    <t>日本民具学会　編</t>
  </si>
  <si>
    <t>失いつつある民具の調査・研究、収集・保存・普及を目的とした活動を行ってきた日本民具学会が総力をあげて編集した中項目事典。個別の民具の紹介、解説ではなく当該の民具、民具群を通して何が明らかになるのか、一歩進んだ民具研究の成果をまとめることを目指した。</t>
  </si>
  <si>
    <t>A5・658ページ</t>
  </si>
  <si>
    <t>9784621304655.eps</t>
  </si>
  <si>
    <t>1033民具学事典</t>
  </si>
  <si>
    <t>アイヌ文化史辞典</t>
  </si>
  <si>
    <t>関根達人、菊池勇夫、手塚薫、北原モコットゥナㇱ　編</t>
  </si>
  <si>
    <t>北方世界で長年暮らしてきたアイヌ民族の歴史・文化・社会がわかる、初めての総合辞典。ひと・もの・こころの3部構成から成り、歴史をはじめ、考古資料や民具に基づく物質文化や言語・口承文芸・儀礼の精神文化など、約1000項目を図版も交え詳しく解説する。地図・年表・索引など付録も充実。</t>
  </si>
  <si>
    <t>菊・708ページ</t>
  </si>
  <si>
    <t>アイヌ文化史辞典.eps</t>
  </si>
  <si>
    <t>1034アイヌ文化史辞典</t>
  </si>
  <si>
    <t>21.ai</t>
  </si>
  <si>
    <t>世界地名大辞典　アジア・オセアニア・極 I 〈ア-テ〉</t>
  </si>
  <si>
    <t>秋山元秀、小野有五、熊谷圭知、中村泰三、中山修一　編</t>
  </si>
  <si>
    <t>パキスタン以東のアジア（旧ソ連領中央アジアを含む），オセアニアおよび両極圏の約11800地名を収録。〔収録国・地域〕インド，インドネシア，ウズベキスタン，オーストラリア，カザフスタン，カンボジア，韓国，北朝鮮，キリバス，他</t>
  </si>
  <si>
    <t>A4変型・1248ページ</t>
  </si>
  <si>
    <t>16891.eps</t>
  </si>
  <si>
    <t>1035世界地名大辞典　アジア・オセアニア・極 I 〈ア-テ〉</t>
  </si>
  <si>
    <t>世界地名大辞典　アジア・オセアニア・極 II 〈ト-ン〉</t>
  </si>
  <si>
    <t>欧文・漢字索引。〔収録国・地域の続き〕クルグズ（キルギス），シンガポール，スリランカ，タイ，タジキスタン，中国，トルクメニスタン，ニュージーランド，ネパール，フィリピン，ベトナム，マレーシア，ミャンマー，モンゴル，他</t>
  </si>
  <si>
    <t>A4変型・1208ページ</t>
  </si>
  <si>
    <t>16892.eps</t>
  </si>
  <si>
    <t>1036世界地名大辞典　アジア・オセアニア・極 II 〈ト-ン〉</t>
  </si>
  <si>
    <t>世界地名大辞典　中東・アフリカ</t>
  </si>
  <si>
    <t>加藤博、島田周平　編</t>
  </si>
  <si>
    <t>アフガニスタン以西，トルコ以南のアジアとアフリカの約4800地名を収録。欧文索引を掲載。〔収録国・地域〕アルジェリア，イスラエル，イラン，エジプト，エチオピア，サウジアラビア，マダガスカル，リビア，南アフリカ共和国，他</t>
  </si>
  <si>
    <t>A4変型・1188ページ</t>
  </si>
  <si>
    <t>16893.eps</t>
  </si>
  <si>
    <t>1037世界地名大辞典　中東・アフリカ</t>
  </si>
  <si>
    <t>世界地名大辞典　ヨーロッパ・ロシア I 〈ア-コ〉</t>
  </si>
  <si>
    <t>竹内啓一、手塚章、中村泰三、山本健兒　編</t>
  </si>
  <si>
    <t>ヨーロッパ諸国とロシア，コーカサス3国の約16800地名を収録。〔収録国・地域〕アイスランド，アイルランド，アゼルバイジャン，アルバニア，アルメニア，アンドラ，イギリス，イタリア，ヴァチカン，ウクライナ，エストニア，他</t>
  </si>
  <si>
    <t>A4変型・1232ページ</t>
  </si>
  <si>
    <t>16894.eps</t>
  </si>
  <si>
    <t>1038世界地名大辞典　ヨ-ロッパ・ロシア I 〈ア-コ〉</t>
  </si>
  <si>
    <t>世界地名大辞典　ヨーロッパ・ロシア II 〈サ-ハ〉</t>
  </si>
  <si>
    <t>〔収録国・地域（続き）〕オーストリア，オランダ，ギリシャ，クロアチア，コソヴォ，サンマリノ，ジョージア（グルジア），スイス，スウェーデン，スペイン，スロヴァキア，スロヴェニア，セルビア，チェコ，デンマーク，他</t>
  </si>
  <si>
    <t>A4変型・1184ページ</t>
  </si>
  <si>
    <t>16895.eps</t>
  </si>
  <si>
    <t>1039世界地名大辞典　ヨ-ロッパ・ロシア II 〈サ-ハ〉</t>
  </si>
  <si>
    <t>世界地名大辞典　ヨーロッパ・ロシア III 〈ヒ-ワ〉</t>
  </si>
  <si>
    <t>欧文索引を掲載。〔収録国・地域（続き）〕ドイツ，ノルウェー，ハンガリー，フィンランド，フランス，ブルガリア，ベラルーシ，ベルギー，ポーランド，ボスニア・ヘルツェゴヴィナ，ポルトガル，マケドニア，マルタ，モナコ，他</t>
  </si>
  <si>
    <t>A4変型・1264ページ</t>
  </si>
  <si>
    <t>16896.eps</t>
  </si>
  <si>
    <t>1040世界地名大辞典　ヨ-ロッパ・ロシア III 〈ヒ-ワ〉</t>
  </si>
  <si>
    <t>世界地名大辞典　北アメリカ I 〈ア-テ〉</t>
  </si>
  <si>
    <t>菅野峰明、久武哲也、正井泰夫　編</t>
  </si>
  <si>
    <t>アメリカ合衆国（50州），カナダ（10州と3準州），グリーンランド（デンマーク領）の約9600地名を収録。〔収録国・地域〕アメリカ：アイオワ州，アリゾナ州，イリノイ州，インディアナ州，ヴァージニア州，オレゴン州，他</t>
  </si>
  <si>
    <t>2013年11月刊行</t>
  </si>
  <si>
    <t>A4変型・988ページ</t>
  </si>
  <si>
    <t>16897.eps</t>
  </si>
  <si>
    <t>1041世界地名大辞典　北アメリカ I 〈ア-テ〉</t>
  </si>
  <si>
    <t>世界地名大辞典　北アメリカ II 〈ト-ワ〉</t>
  </si>
  <si>
    <t>欧文索引を掲載。〔収録国・地域（続き）〕アメリカ：カリフォルニア州，ケンタッキー州，ニューヨーク州，ワシントン州，他。カナダ：アルバータ州，オンタリオ州，ケベック州，サスカチュワン州，マニトバ州，ユーコン準州，他</t>
  </si>
  <si>
    <t>A4変型・952ページ</t>
  </si>
  <si>
    <t>16898.eps</t>
  </si>
  <si>
    <t>1042世界地名大辞典　北アメリカ II 〈ト-ワ〉</t>
  </si>
  <si>
    <t>世界地名大辞典　中南アメリカ</t>
  </si>
  <si>
    <t>山田睦男、中川文雄、松本栄次　編</t>
  </si>
  <si>
    <t>メキシコ以南の中央アメリカ，カリブ海地域，南アメリカ大陸の約4400地名を収録。欧文索引を掲載。〔収録国・地域〕アルゼンチン，ウルグアイ，キューバ，コロンビア，ジャマイカ，パナマ，ブラジル，ボリビア，ホンジュラス，他</t>
  </si>
  <si>
    <t>A4変型・1408ページ</t>
  </si>
  <si>
    <t>16899.eps</t>
  </si>
  <si>
    <t>1043世界地名大辞典　中南アメリカ</t>
  </si>
  <si>
    <t>測量・地図百五十年史</t>
  </si>
  <si>
    <t>「測量・地図百五十年史」編集委員会　編</t>
  </si>
  <si>
    <t>明治以来の測量と地図の歴史を、技術や政策、事業の変遷を中心に、産官学の動向を織り交ぜながら、通史として概観。</t>
  </si>
  <si>
    <t>B5・658ページ</t>
  </si>
  <si>
    <t>測量・地図百五十年史.eps</t>
  </si>
  <si>
    <t>1044測量・地図百五十年史</t>
  </si>
  <si>
    <t>日本鉄道大地図館</t>
  </si>
  <si>
    <t>「鉄道地図で旅する激動の日本近現代史」 １５０年間に作られたさまざまな鉄道地図からおよそ１５０点を厳選。見開き単位で時系列に、高精細な印刷技術で全図と部分を掲載し、その見どころをわかりやすく解説。巻末には１５０年分の年表を収録しています。</t>
  </si>
  <si>
    <t>2022年9月刊</t>
  </si>
  <si>
    <t>Ａ３判・418ページ</t>
  </si>
  <si>
    <t>日本鉄道大地図館.eps</t>
  </si>
  <si>
    <t>1045日本鉄道大地図館</t>
  </si>
  <si>
    <t>京都不案内</t>
  </si>
  <si>
    <t>森まゆみ</t>
  </si>
  <si>
    <t>京都を暮らすように旅する——市民運動のやり過ぎから免疫低下でがんになった。治療の後、体にいいことをするため京都へときどき転地。気功をし、映画を見、銭湯に入り、ごはんを食べて語り合う。観光客の集まる古都とは違う何かが見えてくる。</t>
  </si>
  <si>
    <t>四六・248ページ</t>
  </si>
  <si>
    <t>京都不案内.eps</t>
  </si>
  <si>
    <t>1046京都不案内</t>
  </si>
  <si>
    <t>《リ・アーカイヴ叢書》定期市の研究</t>
  </si>
  <si>
    <t>石原潤</t>
  </si>
  <si>
    <t>新旧両大陸の主要農耕文化圏に古くから存在する人類の重要な営みで、従来、経済史、文化人類学、人文地理学等の様々な分野から注目されてきた定期市。その分布や発生—発展—衰退のプロセスを、フィールドワークを踏まえ、科学的かつ世界的視野で解明する。［新装復刊；初版1987年］</t>
  </si>
  <si>
    <t>《リ・アーカイヴ叢書》定期市の研究.eps</t>
  </si>
  <si>
    <t>1047《リ・ア-カイヴ叢書》定期市の研究</t>
  </si>
  <si>
    <t>22.ai</t>
  </si>
  <si>
    <t>増補改訂版　日本ボランティア・NPO・市民活動年表</t>
  </si>
  <si>
    <t>大阪ボランティア協会ボランタリズム研究所　監修　石田易司、岡本仁宏、永岡正己、早瀬昇、牧口明、牧里毎治、目加田説子、山岡義典　編</t>
  </si>
  <si>
    <t>明治から現代までのボランティア、NPO、市民活動の歴史を、人権、福祉、教育、環境保護など16の視点から年表化。初版に3.11から新型コロナ禍までの事項を加え、重要性を増す地域づくり、災害救援・復興支援分野の強化など全面的アップデートを図る。</t>
  </si>
  <si>
    <t>Ｂ5・1120ページ</t>
  </si>
  <si>
    <t>⑩5380（増補改訂版　日本ボランティア・NPO・市民活動年表）.eps</t>
  </si>
  <si>
    <t>1048増補改訂版　日本ボランティア・NPO・市民活動年表</t>
  </si>
  <si>
    <t>最新 戦略の地政学</t>
  </si>
  <si>
    <t>秋元千明</t>
  </si>
  <si>
    <t>ロシアのウクライナ侵攻はなぜ起きたのか。——。世界のあらゆる地域で激しい対立が起きている。まさに世界は「新冷戦」時代へと突入した。劇的に変化する世界を読み解く鍵を握るのが「地政学」。安全保障の専門家が前著『戦略の地政学』から大幅加筆し、日本の外交、安全保障戦略について提示する。</t>
  </si>
  <si>
    <t>四六判並製　368ページ</t>
  </si>
  <si>
    <t>最新 戦略の地政学.eps</t>
  </si>
  <si>
    <t>1049最新 戦略の地政学</t>
  </si>
  <si>
    <t>＃ＭｅＴｏｏの政治学 コリア・フェミニズムの最前線</t>
  </si>
  <si>
    <t>鄭喜鎭　編／権金炫怜、ハン・チェユン、ルイン著／金李イスル　訳／申琪榮　監修</t>
  </si>
  <si>
    <t>「革命」と言えるほど大きな盛り上がりを見せた、韓国の＃ＭｅＴｏｏ運動。運動をめぐる実践と理論を多角的に分析し、ジェンダー権力の構造の解体に向けて、さらなる課題を提示する。</t>
  </si>
  <si>
    <t>ＭｅＴｏｏの政治学-2.eps</t>
  </si>
  <si>
    <t>1050#MeTooの政治学 コリア・フェミニズムの最前線</t>
  </si>
  <si>
    <t>ＴＨＥ ＧＩＲＬＳ 性虐待を告発したアメリカ女子体操選手たちの証言</t>
  </si>
  <si>
    <t>アビゲイル・ペスタ 　著／牟礼晶子 、山田ゆかり　訳／井口博　法律監修</t>
  </si>
  <si>
    <t>米オリンピック体操チームの医師だったラリー・ナサールは、３０年近くにわたり若い女子選手に性虐待を続けていた。その背景と原因、被害者のサバイバーとしての生き方を、インタビューを中心に丹念かつ克明に掘り下げる。</t>
  </si>
  <si>
    <t>四六・318ページ</t>
  </si>
  <si>
    <t>THE GIRLS.eps</t>
  </si>
  <si>
    <t>1051THE GIRLS 性虐待を告発したアメリカ女子体操選手たちの証言</t>
  </si>
  <si>
    <t>テレビ番組制作会社のリアリティ</t>
  </si>
  <si>
    <t>林香里、四方由美 、北出真紀恵　編</t>
  </si>
  <si>
    <t>テレビ局との序列構造、視聴率至上主義、「工場」と化す制作の現場、そのなかで「やりがい」を追求する制作者たち。テレビ番組制作会社の関係者へのインタビューを軸に、不可視化されてきた現場の実態に迫る。</t>
  </si>
  <si>
    <t>四六・322ページ</t>
  </si>
  <si>
    <t>テレビ番組制作会社のリアリティ.eps</t>
  </si>
  <si>
    <t>1052テレビ番組制作会社のリアリティ</t>
  </si>
  <si>
    <t>戦争抵抗の倫理</t>
  </si>
  <si>
    <t>師井勇一　著</t>
  </si>
  <si>
    <t>第一次・第二次世界大戦下のアメリカで、兵役などの戦争参加をあくまでも拒否した若者たち。民主主義社会における良心の自由や市民責任はどうあるべきか。その思想と行動を膨大な史料から明らかにする。</t>
  </si>
  <si>
    <t>戦争抵抗の倫理.eps</t>
  </si>
  <si>
    <t>1053戦争抵抗の倫理</t>
  </si>
  <si>
    <t>不平等の進化的起源 性差と差別の進化ゲーム</t>
  </si>
  <si>
    <t>ケイリン・オコナー　著／中西大輔　監訳</t>
  </si>
  <si>
    <t>性差・人種・階級−。不平等な社会は、そうした社会を形成することが構成員にとって利益をもたらしてきたがゆえに存続してきた。人間社会に格差や不公平を生み出すメカニズムを、最新の進化ゲーム理論を通じて解明する。</t>
  </si>
  <si>
    <t>四六・310ページ</t>
  </si>
  <si>
    <t>不平等の進化的起源-2.eps</t>
  </si>
  <si>
    <t>1054不平等の進化的起源 性差と差別の進化ゲ-ム</t>
  </si>
  <si>
    <t>ビデオ・エスノグラフィーの可能性</t>
  </si>
  <si>
    <t>樫田美雄</t>
  </si>
  <si>
    <t>ビデオの緻密さと専門家的知識の奥行きを組み合わせて現場を解明する社会学の新しい研究方法を提唱。知識提供の学問ではなく、感受性向上のための学問としてのビデオ・エスノグラフィー。その理論と実践、意義や価値を詳解する。</t>
  </si>
  <si>
    <t>『ビデオ・エスノグラフィーの可能性』.eps</t>
  </si>
  <si>
    <t>1055ビデオ・エスノグラフィ-の可能性</t>
  </si>
  <si>
    <t>少年犯罪報道と心理主義化の社会学</t>
  </si>
  <si>
    <t>赤羽由起夫</t>
  </si>
  <si>
    <t>なぜ犯罪少年の「心」は語られたのか？1990年代～2000年代の戦後「第4の波」の少年犯罪報道を探り、子どもの「心」を問題化する現代社会の性質を明らかにする！</t>
  </si>
  <si>
    <t>A5・218ページ</t>
  </si>
  <si>
    <t>『少年犯罪報道と心理主義化の社会学』.eps</t>
  </si>
  <si>
    <t>1056少年犯罪報道と心理主義化の社会学</t>
  </si>
  <si>
    <t>職業婦人の歴史社会学</t>
  </si>
  <si>
    <t>濱貴子</t>
  </si>
  <si>
    <t>職業婦人と呼ばれた女性たちの実態・表象分析から、ジェンダー秩序の形成と変容のプロセスを、歴史社会学的に明らかにする。</t>
  </si>
  <si>
    <t>『職業婦人の歴史社会学』.eps</t>
  </si>
  <si>
    <t>1057職業婦人の歴史社会学</t>
  </si>
  <si>
    <t>新 世界の社会福祉【第１期６巻】</t>
  </si>
  <si>
    <t>宇佐見耕一・岡 伸一・金子光一・小谷眞男・後藤玲子・原島 博　編</t>
  </si>
  <si>
    <t>国内外の研究者・実務家200名が執筆。ヨーロッパの福祉先進国から、急激な発展を遂げるアジア・アフリカ諸国まで全67カ国を網羅。児童虐待、貧困と格差、障害者福祉、介護・医療制度、ＮＧＯ活動など、各国における現状と課題、具体的事例、注目すべき制度・政策を解説。比類なきシリーズ全12巻</t>
  </si>
  <si>
    <t>Ａ５・平均430ページ</t>
  </si>
  <si>
    <t>新世界の社会福祉第１期.eps</t>
  </si>
  <si>
    <t>1058新 世界の社会福祉【第1期6巻】</t>
  </si>
  <si>
    <t>新 世界の社会福祉【第２期６巻】</t>
  </si>
  <si>
    <t>国内外の研究者・実務家200名が執筆。福祉先進国から、アジア・アフリカ諸国まで全67カ国を網羅。児童虐待、貧困と格差、障害者福祉、介護・医療制度、ＮＧＯ活動など、各国における現状と課題、具体的事例、注目すべき制度・政策を解説。日本との比較研究にも最適な、比類なきシリーズ全12巻。</t>
  </si>
  <si>
    <t>2020年３月刊行</t>
  </si>
  <si>
    <t>新世界の社会福祉第２期.eps</t>
  </si>
  <si>
    <t>1059新 世界の社会福祉【第2期6巻】</t>
  </si>
  <si>
    <t>趣味の社会学　文化・階層・ジェンダー</t>
  </si>
  <si>
    <t>片岡栄美</t>
  </si>
  <si>
    <t>ピエール・ブルデューの『ディスタンクシオン』の問題意識を共有しながら、社会調査や計量分析を基に、日本における文化的オムニボア（文化的雑食性）という特性を浮き彫りにする。そして、日本で文化の再生産が隠蔽されてきたメカニズムを解き明かす。</t>
  </si>
  <si>
    <t>趣味の社会学.eps</t>
  </si>
  <si>
    <t>1060趣味の社会学　文化・階層・ジェンダ-</t>
  </si>
  <si>
    <t>文化・階級・卓越化</t>
  </si>
  <si>
    <t>トニー・ベネット、マイク・サヴィジ、エリザベス・シルヴァ、アラン・ワード、モデスト・ガヨ＝カル、デイヴィッド・ライト／磯直樹、香川めい、森田次朗、知念渉、相澤真一　訳</t>
  </si>
  <si>
    <t>ピエール・ブルデュー『ディスタンクシオン』を批判的に継承し、量的調査と質的調査を組み合わせて、現代のイギリス社会で文化的な嗜好・趣味が、人々の行動・実践にどのように影響しているのかを分析。嗜好・趣味と、階級やジェンダー、エスニシティ、教育、年齢などとの関係性を立体的に照射する。</t>
  </si>
  <si>
    <t>2017年10月刊行</t>
  </si>
  <si>
    <t>文化・階級・卓越化.eps</t>
  </si>
  <si>
    <t>1061文化・階級・卓越化</t>
  </si>
  <si>
    <t>現代フランスのエリート形成　言語資本と階層移動</t>
  </si>
  <si>
    <t>山﨑晶子</t>
  </si>
  <si>
    <t>ピエール・ブルデューとジャン＝クロード・パスロンが提示した「言語資本」概念を下敷きに、難関高等教育機関の入学試験の際のフランス語の運用能力に着目し、現代フランスでエリートになるためには、フランス語の卓越した運用能力が重視され、それ自体が資本として機能していることを明らかにする。</t>
  </si>
  <si>
    <t>現代フランスのエリート形成.eps</t>
  </si>
  <si>
    <t>1062現代フランスのエリ-ト形成　言語資本と階層移動</t>
  </si>
  <si>
    <t>〈サラリーマン〉の文化史</t>
  </si>
  <si>
    <t>鈴木貴宇</t>
  </si>
  <si>
    <t>各時代の文学作品や漫画、映画、労働組合の文化活動はサラリーマンをどのように描いてきたのか。史・資料を精読し、小市民・インテリと称された「ありふれた一般人」の集合体が一億総中流の象徴として「安定と平凡な家庭生活」を求めた実態を分析する労作。</t>
  </si>
  <si>
    <t>〈サラリーマン〉の文化史.eps</t>
  </si>
  <si>
    <t>1063〈サラリ-マン〉の文化史</t>
  </si>
  <si>
    <t>記憶の社会的枠組み</t>
  </si>
  <si>
    <t>モーリス・アルヴァックス／鈴木智之　訳</t>
  </si>
  <si>
    <t>エミール・デュルケムの集合意識論を批判的に継承し、フランス社会学派第2世代の中心を担ったアルヴァックス。記憶をどう継承するのか、歴史と社会の関係をどう考えていくのかが様々な局面で問われる今日に、集合的記憶という視点から問題提起を差し向けるアクチュアルな古典的名著。</t>
  </si>
  <si>
    <t>記憶の社会的枠組み.eps</t>
  </si>
  <si>
    <t>1064記憶の社会的枠組み</t>
  </si>
  <si>
    <t>やっかいな問題はみんなで解く</t>
  </si>
  <si>
    <t>堂目卓生、山崎吾郎　編</t>
  </si>
  <si>
    <t>「地域にもっとにぎわいがほしい」「困っているはずの人から声が上がらない」「せっかく学んだ専門知が専門外の人に伝わらない」。災害復興、再生医療、にぎわい創出、創造教育……境界を越え困難に立ち向かう作法と実践。共助で新しい価値を創る。</t>
  </si>
  <si>
    <t>やっかいな問題はみんなで解く.eps</t>
  </si>
  <si>
    <t>1065やっかいな問題はみんなで解く</t>
  </si>
  <si>
    <t>社会疫学〈上〉</t>
  </si>
  <si>
    <t xml:space="preserve">リサ・F・バークマン、イチロー・カワチ、M・マリア・グリモール 編 </t>
  </si>
  <si>
    <t>「上流」にある健康の社会的決定要因に挑む！　健康格差、ソーシャル・キャピタル、行動介入、子どもの貧困、働き方改革、日本が直面する課題解決のヒントがここに。イチロー・カワチ教授（ハーバード公衆衛生大学院）の人気講義“Society and Health”の指定教科書待望の邦訳。</t>
  </si>
  <si>
    <t>社会疫学＜上＞ .eps</t>
  </si>
  <si>
    <t>1066社会疫学〈上〉</t>
  </si>
  <si>
    <t>社会疫学〈下〉</t>
  </si>
  <si>
    <t>研究を政策につなげる！　行動経済学を応用した保健対策、ライフコース・アプローチ、社会的決定要因が健康に影響を及ぼす生物学的メカニズム、社会を動かすアドボカシーまで。イチロー・カワチ教授（ハーバード公衆衛生大学院）の人気講義“Society and Health”の指定教科書待望の邦訳。</t>
  </si>
  <si>
    <t>社会疫学＜下＞ .eps</t>
  </si>
  <si>
    <t>1067社会疫学〈下〉</t>
  </si>
  <si>
    <t>東京の生活史</t>
  </si>
  <si>
    <t>岸政彦　編</t>
  </si>
  <si>
    <t>「１５０人が語り、１５０人が聞いた、東京の人生」。いまを生きるひとびとの膨大な語りを一冊に収録した、かつてないスケールで編まれたインタビュー集。紀伊國屋じんぶん大賞2022受賞作。</t>
  </si>
  <si>
    <t>A5・1216ページ</t>
  </si>
  <si>
    <t>東京の生活史.eps</t>
  </si>
  <si>
    <t>1068東京の生活史</t>
  </si>
  <si>
    <t>引揚・追放・残留</t>
  </si>
  <si>
    <t>蘭信三、川喜田敦子、松浦雄介　編</t>
  </si>
  <si>
    <t>《2023年一斉増刷》　日本人引揚やドイツ人追放をはじめとする戦後人口移動の起源を、近代国際政治の展開から解明するとともに、東西の事例を冷戦やソ連の民族政策もふまえて世界史上に位置づけ、地域や帝国の枠組みをこえた引揚・追放・残留の知られざる連関を浮かび上がらせる。</t>
  </si>
  <si>
    <t>引揚・追放・残留.eps</t>
  </si>
  <si>
    <t>1069引揚・追放・残留</t>
  </si>
  <si>
    <t>3.11の記録　東日本大震災資料総覧　2期　2013-2021</t>
  </si>
  <si>
    <t>山田健太、野口武悟他共編</t>
  </si>
  <si>
    <t>2013～2021年に発表・報じられた、東日本大震災および福島第一原発事故に関する図書、雑誌記事、新聞記事、テレビ特集番組など計11,602点の目録。『3.11の記録 東日本大震災資料総覧』シリーズ3冊（震災篇・原発事故篇・テレビ特集番組篇、2013～2014刊）の追補版。</t>
  </si>
  <si>
    <t>A5・848ページ</t>
  </si>
  <si>
    <t>311の記録_東日本大震災資料総覧_2期.eps</t>
  </si>
  <si>
    <t>加速する社会</t>
  </si>
  <si>
    <t>ハルトムート・ローザ／出口剛司　監訳</t>
  </si>
  <si>
    <t>近代の技術革新は、なぜ人々を時間欠乏から解放しないのか？　近代社会のパラドクスに潜む加速の論理を解明し、その起源や個人・集団の生への影響を考察した理論書の待望の邦訳！</t>
  </si>
  <si>
    <t>加速する社会.eps</t>
  </si>
  <si>
    <t>1071加速する社会</t>
  </si>
  <si>
    <t>リスクコミュニケーション 標準マニュアル</t>
  </si>
  <si>
    <t>レジーナ・E・ラングレン、アンドレア・H・マクマキン／神里達博　監訳／堺屋七左衛門　訳</t>
  </si>
  <si>
    <t>災害や環境汚染、不祥事等に際し、正確な情報を発信し人々の理解を得るノウハウと心得。広報・総務・コンプライアンス担当必須、世界各国で30年の実績を持つマニュアル。</t>
  </si>
  <si>
    <t>B5・404ページ</t>
  </si>
  <si>
    <t>リスクコミュニケーション 標準マニュアル.eps</t>
  </si>
  <si>
    <t>1072リスクコミュニケ-ション 標準マニュアル</t>
  </si>
  <si>
    <t>寺、再起動</t>
  </si>
  <si>
    <t>星野　哲</t>
  </si>
  <si>
    <t>お寺と社会の間に溝ができ、人々から期待されなくなったのはなぜか？　多くの寺院・僧侶を取材する中で見えてきた、お寺を取り巻く状況と今後の可能性について、実例をまじえながら切り込んでいく。</t>
  </si>
  <si>
    <t>四六・158ページ</t>
  </si>
  <si>
    <t>30『寺、再起動』.eps</t>
  </si>
  <si>
    <t>1073寺,再起動</t>
  </si>
  <si>
    <t>子どもと家族の貧困</t>
  </si>
  <si>
    <t>松本伊智朗　編著</t>
  </si>
  <si>
    <t>札幌市・北海道と北大研究チームによる、子どもとその保護者を対象とした大規模調査から、子育て家族の実態を多面的に明らかにし、「問題の構図」を再考する。貧困研究の専門家や教育を軸とした社会学・心理学の専門家による協働作業から、年齢段階に即した議論と考察を行い、新たな知見を提示。</t>
  </si>
  <si>
    <t>A5・250ページ</t>
  </si>
  <si>
    <t>子どもと家族の貧困.eps</t>
  </si>
  <si>
    <t>1074子どもと家族の貧困</t>
  </si>
  <si>
    <t>数理社会学事典</t>
  </si>
  <si>
    <t>数理社会学会 数理社会学事典刊行委員会 編</t>
  </si>
  <si>
    <t>数学的論理を用いて社会現象を記述し説明することを目的とする「数理社会学」。データサイエンスの一翼を担う本分野の事典は、現代社会において必携のものである。</t>
  </si>
  <si>
    <t>A5・782ページ</t>
  </si>
  <si>
    <t>数理社会学事典.eps</t>
  </si>
  <si>
    <t>1075数理社会学事典</t>
  </si>
  <si>
    <t>夫婦の関係はどうかわっていくのか</t>
  </si>
  <si>
    <t>西野理子　編著</t>
  </si>
  <si>
    <t>夫婦関係は時間とともにかわるものである。ではどのようにかわっていくのか。本書は、パネル調査を用いたデータから実証的に分析し、さまざまなライフイベントを経験する夫婦関係のリアルをよみとく。</t>
  </si>
  <si>
    <t>A5判/226頁</t>
  </si>
  <si>
    <t>25夫婦の関係はどうかわっていくのか.eps</t>
  </si>
  <si>
    <t>1076夫婦の関係はどうかわっていくのか</t>
  </si>
  <si>
    <t>戦前・戦中・戦後のジェンダーとセクシュアリティ　全25巻</t>
  </si>
  <si>
    <t>岩見照代　監修・解説</t>
  </si>
  <si>
    <t>ジェンダーとセクシュアリティについて、現代的な観点から「性」意識をめぐる著作を集成。1930年代から1950年代末まで、あえて30年という短い時間軸を設定することで、「処女性・女らしさ・美容・売買春」といった、これまで〈自明〉であったさまざまな性規範の変化、変遷を可視化する試み。</t>
  </si>
  <si>
    <t>2021年10月〜2023年9月刊行</t>
  </si>
  <si>
    <t>戦前・戦中・戦後のジェンダーとセクシュアリティ.eps</t>
  </si>
  <si>
    <t>1077戦前・戦中・戦後のジェンダ-とセクシュアリティ　全25巻</t>
  </si>
  <si>
    <t>戦後沖縄生活史事典　1945-1972</t>
  </si>
  <si>
    <t>川平成雄、松田賀孝、新木順子　編</t>
  </si>
  <si>
    <t>米軍統治下の戦後沖縄で、激動の波に翻弄されながらもたくましく生きた人びとの暮らしを知る事典。米軍本島上陸から27年後の沖縄返還まで、生活に深く関わった出来事111項目を政治・経済・社会・娯楽・食・伝統工芸など多彩なテーマで紹介。随所にコラムをちりばめ、参考文献や索引を付載。</t>
  </si>
  <si>
    <t>菊・500ページ</t>
  </si>
  <si>
    <t>戦後沖縄生活史事典.eps</t>
  </si>
  <si>
    <t>日本メディア史年表</t>
  </si>
  <si>
    <t>土屋礼子　編</t>
  </si>
  <si>
    <t>1837年の電信機発明より現代まで、新聞・出版・通信・放送・映画・ＩＴ・広告会社などの発足や動向、メディアをめぐる事件、技術革新、代表的な映画・文学作品名などを年表にして掲載。豊富な写真とコラムで時代が身近に感じられ、メディアと社会の関係がわかる年表。</t>
  </si>
  <si>
    <t>2017年12月刊行</t>
  </si>
  <si>
    <t>菊判・370ページ</t>
  </si>
  <si>
    <t>日本メディア史年表.eps</t>
  </si>
  <si>
    <t>1079日本メディア史年表</t>
  </si>
  <si>
    <t>23.ai</t>
  </si>
  <si>
    <t>新版　アジア憲法集</t>
  </si>
  <si>
    <t>鮎京正訓、四本健二、浅野宜之　編</t>
  </si>
  <si>
    <t>アジア22か国の現行憲法の翻訳とそれらの解説を集成。各国の公用語に堪能な研究者による正確な翻訳とともに、精緻な解説は各国の憲法史と現行憲法の特徴、政治的背景や歴史的位置づけを明らかにし、読者により深い知識をよりわかりやすく提供する。</t>
  </si>
  <si>
    <t>A5・1312ページ</t>
  </si>
  <si>
    <t>⑦5313（新版 アジア憲法集）.eps</t>
  </si>
  <si>
    <t>1080新版　アジア憲法集</t>
  </si>
  <si>
    <t>新訂第5版　安全保障学入門</t>
  </si>
  <si>
    <t>防衛大学校安全保障学研究会</t>
  </si>
  <si>
    <t>平和安全法制など最新の課題を盛り込み定評のロングセラーを全改訂。新たに「勢力均衡と同盟」「覇権」「国際協力の理論」の章を加えた決定版。われわれをめぐる“脅威”の正体を明らかにし、どう考えるべきかの見取り図を提示する。</t>
  </si>
  <si>
    <t>2018年8月刊行</t>
  </si>
  <si>
    <t>Ａ５・528ページ</t>
  </si>
  <si>
    <t>新訂第５版　安全保障学入門.eps</t>
  </si>
  <si>
    <t>1081新訂第5版　安全保障学入門</t>
  </si>
  <si>
    <t>文明と覇権から見る中国</t>
  </si>
  <si>
    <t>浅野亮、井尻秀憲、岡本隆司、川尻文彦、北村稔、三宅康之、山添博史／中西輝政　編</t>
  </si>
  <si>
    <t>中西輝政主宰のフォーラム「文明学の世紀」は日本と中国との関係を長期的・短期的の両視座から省察できる会として10年以上続いている。中国文明論、日中歴史分野、日米関係、中東、ロシアの研究者など21名のメンバーが議論を重ねた、台頭目覚ましい『中国』に対してのフォーラム発表の集大成。</t>
  </si>
  <si>
    <t>四六判上製　360ページ</t>
  </si>
  <si>
    <t>シリーズ日本人のための文明学1　文明と覇権から見る中国.eps</t>
  </si>
  <si>
    <t>1082文明と覇権から見る中国</t>
  </si>
  <si>
    <t>地方自治における政治の復権</t>
  </si>
  <si>
    <t>後房雄</t>
  </si>
  <si>
    <t>「日本の地方自治は〈政治〉の契機が決定的に弱い」という問題意識から著者の関与経験も踏まえ，地方自治への〈政治〉の復権を説く。ポピュリズム首長，ローカルマニフェスト，二元代表制の問い直し，地方政府形態論，行政評価・行政経営論，市民参加の実質化などの重要問題を理論的に考察した論文集。</t>
  </si>
  <si>
    <t>地方自治における政治の復権.eps</t>
  </si>
  <si>
    <t>1083地方自治における政治の復権</t>
  </si>
  <si>
    <t>法臨床学への転回　全３巻</t>
  </si>
  <si>
    <t>和田仁孝</t>
  </si>
  <si>
    <t>「臨床」の語は，近年安易に流布されている嫌いがある。著者は，それを再定位し，客観的認識よりも価値・目的，問題への処方の視点が組み込まれた学問手法ととらえる。解釈法社会学の手法をさらに深化させ，〈法〉の語りの抑圧性を批判的に検証しつつ「臨床」をとらえ直し，「法臨床学」へと舵を切る。</t>
  </si>
  <si>
    <t>A5・総920ページ</t>
  </si>
  <si>
    <t>法臨床学への転回　全３巻.eps</t>
  </si>
  <si>
    <t>1084法臨床学への転回　全3巻</t>
  </si>
  <si>
    <t>聖地の紛争とエルサレム問題の諸相</t>
  </si>
  <si>
    <t>山本健介</t>
  </si>
  <si>
    <t>ますます混迷を深めていくエルサレム問題、そしてその中核に位置する「聖地の紛争」。争いはいかに始まり、どのように続いてきたのか。看過されがちだったパレスチナ人の視点を軸に、複雑化する紛争の多様な貌を照らし出す。</t>
  </si>
  <si>
    <t>『聖地の紛争とエルサレム問題の諸相』.eps</t>
  </si>
  <si>
    <t>1085聖地の紛争とエルサレム問題の諸相</t>
  </si>
  <si>
    <t xml:space="preserve">中国ビジネス法大全 </t>
  </si>
  <si>
    <t>射手矢好雄</t>
  </si>
  <si>
    <t>日本は中国とどう向き合うべきか。中国の法律制度を知るには、法律の条文だけでなく、中国という国の仕組み、中国共産党の指導の実態を知る必要がある。総論でざっくりと中国全体を解説し、各論ではじっくりと中国ビジネス法を詳述する。主要法令一覧や実務に役立つ図表も充実。</t>
  </si>
  <si>
    <t>A5・500ページ</t>
  </si>
  <si>
    <t>中国ビジネス法.eps</t>
  </si>
  <si>
    <t xml:space="preserve">1086中国ビジネス法大全 </t>
  </si>
  <si>
    <t>過労死・過労自殺と労災補償・賠償</t>
  </si>
  <si>
    <t>岡村親宜</t>
  </si>
  <si>
    <t>いまだ「過労死」が社会的に認知されていなかった時代から、過労で亡くなった労働者や遺家族のために労災認定基準の改定を求め、過労死・過労自殺救済の法理論の構築と救済活動に取り組み続けた弁護士が書き残した実践の書。過労死・過労自殺とのたたかいの歴史もわかる貴重な一冊。</t>
  </si>
  <si>
    <t>Ａ5・245ページ</t>
  </si>
  <si>
    <t>「過労死・過労自殺と労災補償・賠償」.eps</t>
  </si>
  <si>
    <t>1087過労死・過労自殺と労災補償・賠償</t>
  </si>
  <si>
    <t>渡辺 治　著作集＜第１期・全９巻 ＞</t>
  </si>
  <si>
    <t>〈分売可〉憲法、天皇制、企業社会、自民党政治、軍事大国化、新自由主義、新福祉国家・・・国家と社会の特殊な構造の全体像を解明し、変革の方向を探究し続ける様々な論稿を全9巻に。歴史的分析と現状分析を共に手放さない、渡辺政治学の真骨頂。1巻～9巻／第９巻は「運動が支える憲法の力」。</t>
  </si>
  <si>
    <t>Ａ5・平均５７０ページ</t>
  </si>
  <si>
    <t>『渡辺治著作集シリーズ』.eps</t>
  </si>
  <si>
    <t>1088渡辺 治　著作集&lt;第1期・全9巻 &gt;</t>
  </si>
  <si>
    <t>社会法のなかの自立と連帯</t>
  </si>
  <si>
    <t>道幸哲也、加藤智章、國武英生、ほか25名　編著</t>
  </si>
  <si>
    <t>＜北海道大学社会法研究会・50周年記念論集＞労働法と社会保障法を包摂する総勢28名の研究者による、書き下ろしの論文集。1・労働法における集団的側面／2・労働法の基本概念と権利実現システム／3・労働条件をめぐる現代的課題／4・社会保障法の理論解題に関する個別テーマ、について展開。</t>
  </si>
  <si>
    <t>Ａ5・626ページ</t>
  </si>
  <si>
    <t>「社会法のなかの自立と連帯」.eps</t>
  </si>
  <si>
    <t>1089社会法のなかの自立と連帯</t>
  </si>
  <si>
    <t>＜向坂逸郎＞著作年表／「治安維持法違反事件」裁判記録</t>
  </si>
  <si>
    <t>和氣誠・和氣文子　編著</t>
  </si>
  <si>
    <t>資料でたどる向坂逸郎の足跡——再び注目を浴びる「資本論」の翻訳者にしてマルクス経済学を日本に広めた功労者である、＜向坂逸郎＞の貴重な資料を初刊行。戦前からの全著作を執筆年月順に収録。治安維持法下での弾圧事件の被告人となった裁判記録を掲載。</t>
  </si>
  <si>
    <t>Ｂ5・790ページ</t>
  </si>
  <si>
    <t>『向坂逸郎　著作年表・裁判記録』.eps</t>
  </si>
  <si>
    <t>1090&lt;向坂逸郎&gt;著作年表/「治安維持法違反事件」裁判記録</t>
  </si>
  <si>
    <t>東京予防接種禍訴訟　上・下（全2巻）</t>
  </si>
  <si>
    <t>中平健吉、大野正男、廣田富男、山川洋一郎、秋山幹男、河野敬　編集</t>
  </si>
  <si>
    <t>1973年に提訴された予防接種被害東京訴訟の26年間にわたる裁判記録。予防接種被害の救済を求め、被害者とその弁護士が権利の実現のためにいかに戦い、裁判所がその使命をどのように果たしたか。訴状、答弁書、準備書面等、意見陳述、証言等、原告の「生の声」を収録した貴重なドキュメンタリー。</t>
  </si>
  <si>
    <t>2005年10月刊行</t>
  </si>
  <si>
    <t>菊変・（上）1018ページ、（下）802ページ</t>
  </si>
  <si>
    <t>東京予防接種禍訴訟.eps</t>
  </si>
  <si>
    <t>1091東京予防接種禍訴訟　上・下(全2巻)</t>
  </si>
  <si>
    <t>長銀最高裁無罪事件　上・下（全2巻）</t>
  </si>
  <si>
    <t>更田義彦、倉科直文、國廣正、坂井眞、五味祐子　編集</t>
  </si>
  <si>
    <t>より良い司法社会の展望を拓く、生きた裁判ドキュメンタリー。頭取、副頭取の弁護資料を中心に、裁判がいかになされ、どのように無罪判決を勝ち取ったのか。裁判過程での問題点を照らし出すとともに、各部には【解説】が付され、9年にわたった膨大な裁判記録をわかりやすく編集・収載。</t>
  </si>
  <si>
    <t>2011年7月刊行</t>
  </si>
  <si>
    <t>菊変・（上）1024ページ、（下）968ページ</t>
  </si>
  <si>
    <t>長銀最高裁無罪事件.eps</t>
  </si>
  <si>
    <t>1092長銀最高裁無罪事件　上・下(全2巻)</t>
  </si>
  <si>
    <t>保守市民社会と日本政治</t>
  </si>
  <si>
    <t>具裕珍</t>
  </si>
  <si>
    <t>日本会議の活動やイシューの内実を検証したうえで、政治家に直接にはたらきかけるロビー活動に着目して、日本会議と政治家のつながり、その影響力を分析する。社会運動論やロビー先選択論などの視点から、保守市民社会と政治の関係に迫る政治学の研究成果。</t>
  </si>
  <si>
    <t>保守市民社会と日本政治.eps</t>
  </si>
  <si>
    <t>1093保守市民社会と日本政治</t>
  </si>
  <si>
    <t>新版　現代の行政〔第２版〕</t>
  </si>
  <si>
    <t>森田朗　著</t>
  </si>
  <si>
    <t>行政学の基礎知識、学説史、最新の論点など、行政学の全体像を理解するために必要なポイントを分かりやすく整理し、解説しています。コロナ禍や行政DXの進展等を踏まえ、好評を博した初版（2017年刊行）を改訂しました。</t>
  </si>
  <si>
    <t>A5判・252ページ</t>
  </si>
  <si>
    <t>現代の行政.eps</t>
  </si>
  <si>
    <t>1094新版　現代の行政〔第2版〕</t>
  </si>
  <si>
    <t>論点体系　金融商品取引法【第2版】【全3巻】</t>
  </si>
  <si>
    <t xml:space="preserve">黒沼悦郎、太田　洋　編著 </t>
  </si>
  <si>
    <t>金商法の膨大な体系を整理し、実務上の論点を提示！論点を抽出したうえで、論点ごとに判例、解釈指針、ガイドラインなど考え方を過不足なく解説。金融法務の第一線で活躍する研究者・弁護士が執筆。会社法・民法（債権法）、行政不服審査法の改正、各種ガイドライン等の改訂にも対応した第2版。</t>
  </si>
  <si>
    <t>論点体系金融商品取引法 第2版（全3巻）.eps</t>
  </si>
  <si>
    <t>1095論点体系　金融商品取引法【第2版】【全3巻】</t>
  </si>
  <si>
    <t>論点体系　保険法【第2版】【全2巻】</t>
  </si>
  <si>
    <t>山下友信、永沢　徹　編著</t>
  </si>
  <si>
    <t>逐条形式で、保険に関わる実務を行ううえで問題となる「論点」を提示し、各論点について判例・学説・実務を踏まえて解説。逐条に加え、判例が重要な意味を持つ基本的な事項や主要な保険種類を体系立てて収録。気鋭の学者、保険実務の第一線で活躍する弁護士が執筆。新たな裁判例、最新の実務動向を反映した第2版。</t>
  </si>
  <si>
    <t>論点体系 保険法第2版.eps</t>
  </si>
  <si>
    <t>1096論点体系　保険法【第2版】【全2巻】</t>
  </si>
  <si>
    <t>地方公務員制度講義〔第8版〕</t>
  </si>
  <si>
    <t>猪野積　著</t>
  </si>
  <si>
    <t>自治大学校・市町村アカデミーの職員研修の地方公務員制度テキストとしても採用されている定番教科書の改訂版。職員の自己研鑽、人事担当者の手引書として最適な書籍。2023年4月より施行される改正地方公務員法の内容を反映。</t>
  </si>
  <si>
    <t>A_地方公務員制度講義第8版.eps</t>
  </si>
  <si>
    <t>1097地方公務員制度講義〔第8版〕</t>
  </si>
  <si>
    <t>要件事実国際私法【全3巻】</t>
  </si>
  <si>
    <t>大江　忠</t>
  </si>
  <si>
    <t>法の適用に関する通則法、国際民事訴訟法、準拠法の関係を踏まえて、要件事実を整理し、具体的な紛争を想定した設例をもとに解説。</t>
  </si>
  <si>
    <t>要件事実国際私法_表紙.eps</t>
  </si>
  <si>
    <t>1098要件事実国際私法【全3巻】</t>
  </si>
  <si>
    <t>論点体系　独占禁止法【第2版】【全1巻】</t>
  </si>
  <si>
    <t>白石忠志、多田敏明　編著</t>
  </si>
  <si>
    <t>最新の法改正・裁判例等を反映した第2版。逐条形式で、条・項ごとに問題となる論点を実務的な切り口から取り上げて解説した書。裁判例・審決例に加えて、公取委の企業結合審査事例・相談事例やガイドラインを踏まえて詳解。</t>
  </si>
  <si>
    <t>A5判・856ページ</t>
  </si>
  <si>
    <t>論点体系独占禁止法2版_表紙.eps</t>
  </si>
  <si>
    <t>1099論点体系　独占禁止法【第2版】【全1巻】</t>
  </si>
  <si>
    <t>論点体系　会社法【第2版】【全6巻】</t>
  </si>
  <si>
    <t xml:space="preserve">江頭憲治郎、中村直人　編著 </t>
  </si>
  <si>
    <t>会社法における判例と実務の現状を逐条形式で解説。実務上の問題点(論点)を網羅し、実務家の皆様の抱えている問題の迅速な解決に寄与する書。</t>
  </si>
  <si>
    <t>論点体系会社法第2版.eps</t>
  </si>
  <si>
    <t>1100論点体系　会社法【第2版】【全6巻】</t>
  </si>
  <si>
    <t>論点体系　判例行政法【全3巻】</t>
  </si>
  <si>
    <t>小早川　光郎　青栁　馨 編著</t>
  </si>
  <si>
    <t>行政法分野での裁判実務において、実務上問題となる「論点」ごとに判例を整理した実務家必携書。現在の裁判実務（判例）の見解を客観的に解説</t>
  </si>
  <si>
    <t>⑦論点体系　判例行政法.eps</t>
  </si>
  <si>
    <t>1101論点体系　判例行政法【全3巻】</t>
  </si>
  <si>
    <t>事実認定体系＜物権編＞＜担保物権編＞【全2巻】</t>
  </si>
  <si>
    <t>村田 渉 編著</t>
  </si>
  <si>
    <t>逐条形式で各裁判例の位置づけを明らかにし、法律要件に関する事実認定で何が重要かメルクマールとなるか、事実認定のルールや手法、留意点を提示する。民事裁判実務の第一線で活躍する裁判官による執筆。</t>
  </si>
  <si>
    <t>事実認定体系物権編担保物権編.eps</t>
  </si>
  <si>
    <t>1102事実認定体系&lt;物権編&gt;&lt;担保物権編&gt;【全2巻】</t>
  </si>
  <si>
    <t>事実認定体系＜民法総則編＞【全2巻】</t>
  </si>
  <si>
    <t>事実認定体系民法総則編_画像.eps</t>
  </si>
  <si>
    <t>1103事実認定体系&lt;民法総則編&gt;【全2巻】</t>
  </si>
  <si>
    <t>事実認定体系＜契約総論編＞＜新訂　契約各論編＞【全4巻】</t>
  </si>
  <si>
    <t>逐条形式で各裁判例の位置づけを明らかにし、法律要件に関する事実認定で何が重要か、メルクマールとなるか、「事実認定のルールや手法、留意点」を提示。民事裁判実務の第一線で活躍する裁判官が執筆。</t>
  </si>
  <si>
    <t>事実認定体系契約総論編新訂契約各論編.eps</t>
  </si>
  <si>
    <t>1104事実認定体系&lt;契約総論編&gt;&lt;新訂　契約各論編&gt;【全4巻】</t>
  </si>
  <si>
    <t>広域連携の仕組み　改訂版</t>
  </si>
  <si>
    <t>木村　俊介　著</t>
  </si>
  <si>
    <t>広域連携組織の維持・運営に当たっている実務者が必要とする、地方自治法上の法的仕組みや手続きを解説。連携協約制度の手続きなど、今日的で緊急性の高い実務上のテーマを網羅。</t>
  </si>
  <si>
    <t>A5判・536ページ</t>
  </si>
  <si>
    <t>広域連携の仕組み.eps</t>
  </si>
  <si>
    <t>1105広域連携の仕組み　改訂版</t>
  </si>
  <si>
    <t>論点体系　判例民法第3版【全11巻】</t>
  </si>
  <si>
    <t>能見善久、加藤新太郎 編</t>
  </si>
  <si>
    <t>逐条形式で、論点を体系的に整理。必要に応じて学説の状況にふれながらも、現在の判例の到達点を解説することに主眼をおいた判例コンメンタール。第3版は、債権法、相続法改正に対応し、全11巻に拡充。最新の判例を加え、論点や解説を見直した５年ぶりの全改訂版。</t>
  </si>
  <si>
    <t>論点体系判例民法.eps</t>
  </si>
  <si>
    <t>1106論点体系　判例民法第3版【全11巻】</t>
  </si>
  <si>
    <t>論点体系　判例憲法【全3巻】</t>
  </si>
  <si>
    <t xml:space="preserve">戸松秀典、今井　功　編著 </t>
  </si>
  <si>
    <t>広範囲の実定法分野にまたがる憲法上の論点を網羅的に提示。各論点に関する判例の到達を客観的に解説。憲法訴訟のための単なる解説書ではなく、他の法分野とのつながりを明示した実務解説書。</t>
  </si>
  <si>
    <t>論点体系　判例憲法.eps</t>
  </si>
  <si>
    <t>1107論点体系　判例憲法【全3巻】</t>
  </si>
  <si>
    <t>第４版補訂版　要件事実民法【全9巻】</t>
  </si>
  <si>
    <t>要件事実について、民法の各条ごとに判例や学説を整理・紹介したうえで、具体的事例を掲げ、原告−被告相互の証明責任を裁判の流れに沿って解説。改正民法に対応。（1）総則・（3）担保物件・（4）債権総論・（5）契約・（7）親族・（8）相続は、第4版刊行後に成立した改正民法の条文を中心に解説の拡充などが行われた補訂版である。</t>
  </si>
  <si>
    <t>2014年6月〜刊行</t>
  </si>
  <si>
    <t>第4版要件事実民法【全9巻】.eps</t>
  </si>
  <si>
    <t>1108第4版補訂版　要件事実民法【全9巻】</t>
  </si>
  <si>
    <t>空き家問題 解決を進める政策法務</t>
  </si>
  <si>
    <t>北村喜宣　著</t>
  </si>
  <si>
    <t>空家法施行後の運用を通して明らかになった課題を乗り越えるために、押さえておくべき法的論点や今後の展望を解説。自治体の担当職員が空き家問題解決を推し進めるための政策法務の道しるべとなる書</t>
  </si>
  <si>
    <t>②空き家問題解決を進める政策法務.eps</t>
  </si>
  <si>
    <t>1109空き家問題 解決を進める政策法務</t>
  </si>
  <si>
    <t>政と官の五十年</t>
  </si>
  <si>
    <t>村松岐夫　著</t>
  </si>
  <si>
    <t>2017年に行政学・地方自治論の分野から文化功労者として顕彰された村松岐夫氏が、これまでに発表にした政官関係・官僚制研究論文を選りすぐってまとめた村松研究の集大成である論文集。</t>
  </si>
  <si>
    <t>A5判・336ページ</t>
  </si>
  <si>
    <t>政と官の五十年.eps</t>
  </si>
  <si>
    <t>1110政と官の五十年</t>
  </si>
  <si>
    <t>公営住宅の遺品整理</t>
  </si>
  <si>
    <t>藤島光雄・岩本慶則　編著</t>
  </si>
  <si>
    <t>公営住宅において、自治体職員が部屋に残された遺品等の移動等の対応を迅速かつ適切に行うための基本的な考え方、法的問題点、先行自治体の取組手法等を整理・解説した実務解説書。</t>
  </si>
  <si>
    <t>A5判・226ページ</t>
  </si>
  <si>
    <t>③公営住宅の遺品整理.eps</t>
  </si>
  <si>
    <t>1111公営住宅の遺品整理</t>
  </si>
  <si>
    <t>要件事実消費者法</t>
  </si>
  <si>
    <t>大江忠　著</t>
  </si>
  <si>
    <t>「特定商取引に関する法律」、「割賦販売法」等の特別法が適用される具体的な消費者契約事例について、要件事実を基に訴訟の見通しを立てる理論解説書。消費者法の改正に対応</t>
  </si>
  <si>
    <t>A5判・704ページ</t>
  </si>
  <si>
    <t>⑧要件事実消費者法.eps</t>
  </si>
  <si>
    <t>1112要件事実消費者法</t>
  </si>
  <si>
    <t>逐条解説ＦＡＴＦ勧告</t>
  </si>
  <si>
    <t>尾崎寛、野田恒平、中崎隆　編著</t>
  </si>
  <si>
    <t>マネロン対策の国際基準であるＦＡＴＦ勧告とその解釈ノート、ガイダンス文書等を、当該分野の専門家が討議を重ねて解説。2022年11月の関係法の改正までをフォロー。</t>
  </si>
  <si>
    <t>２０２２年12月刊行</t>
  </si>
  <si>
    <t>逐条解説ＦＡＴＦ勧告.eps</t>
  </si>
  <si>
    <t>1113逐条解説FATF勧告</t>
  </si>
  <si>
    <t>アメリカの政治任用制度</t>
  </si>
  <si>
    <t>小池洋次</t>
  </si>
  <si>
    <t>国際報道記者・研究者として、半世紀にわたりアメリカの政治を内外から取材・調査し続け、アメリカの政策形成過程の根幹をなす「政治任用制度」について、その歴史、原理原則、人材登用の仕組み、歴代政権の事例など、幅広い視点から探り得た知見の集大成。</t>
  </si>
  <si>
    <t>アメリカの政治任用制度.eps</t>
  </si>
  <si>
    <t>1114アメリカの政治任用制度</t>
  </si>
  <si>
    <t>大陸反攻と台湾</t>
  </si>
  <si>
    <t>五十嵐隆幸</t>
  </si>
  <si>
    <t>《2023年一斉増刷》　米中両大国のはざまで見落とされてきた台湾の「大陸反攻」。大陸奪還と中国統一を目標に展開された軍事・外交政策の実像とその変容を、「蔣経国日記」などの資料から浮き彫りにするとともに、東アジア国際政治の最大の焦点である台湾海峡危機の全体像を歴史的視野で描き出す。</t>
  </si>
  <si>
    <t>大陸反攻と台湾.eps</t>
  </si>
  <si>
    <t>1115大陸反攻と台湾</t>
  </si>
  <si>
    <t>海港の政治史</t>
  </si>
  <si>
    <t>稲吉晃</t>
  </si>
  <si>
    <t>《2023年一斉増刷》　横浜・神戸に代表される国際貿易港から全国の中小港湾まで、帝国日本を世界と結んだ海港はいかにして形成されたのか。開港から戦後に至る史的展開を示すとともに、港湾整備の知られざる難題を剔出、日本の交通インフラ整備が抱える政治的課題をも浮き彫りにする。藤田賞受賞</t>
  </si>
  <si>
    <t>海港の政治史.eps</t>
  </si>
  <si>
    <t>1116海港の政治史</t>
  </si>
  <si>
    <t>「戦後民主主義」の歴史的研究</t>
  </si>
  <si>
    <t>出原政雄、望月詩史　編</t>
  </si>
  <si>
    <t>「戦後民主主義」とは何か。自由民権から大正デモクラシーに至る戦前の民主主義の思想と、戦後知識人や女性史の観点からみる戦後の民主主義の思想の分析を通じて、「戦後民主主義」の内容・特質を探究する。</t>
  </si>
  <si>
    <t>「戦後民主主義」の歴史的研究.eps</t>
  </si>
  <si>
    <t>1117「戦後民主主義」の歴史的研究</t>
  </si>
  <si>
    <t>株主平等原則と株主権の動態</t>
  </si>
  <si>
    <t>村田敏一</t>
  </si>
  <si>
    <t>会社法で明文規定化された株主平等原則の解釈を中心に、株式会社における株主権の位置づけを包括的に論究。敵対的企業買収防衛策を検討した経産省研究会の委員も務めた筆者が、株主平等原則にかかわる重要判例・学説を網羅的に取り上げ、条文間の整合性を重視した解釈方法を提示。</t>
  </si>
  <si>
    <t>A5・248ページ</t>
  </si>
  <si>
    <t>株主平等原則と株主権の動態.eps</t>
  </si>
  <si>
    <t>1118株主平等原則と株主権の動態</t>
  </si>
  <si>
    <t>現代中国の官僚組織行動</t>
  </si>
  <si>
    <t>佐々木智弘</t>
  </si>
  <si>
    <t>一党支配体制下の中国における電気通信事業改革で、官僚組織がいかにして事業者を統制下におき、自ら臨んだ政策を決定・遂行できたのか。中国の官僚組織が中央指導部や事業者への相互作用を通じて影響力を行使していく行動メカニズムの特徴を、限定合理性を用いて解明する。</t>
  </si>
  <si>
    <t>現代中国の官僚組織行動.eps</t>
  </si>
  <si>
    <t>1119現代中国の官僚組織行動</t>
  </si>
  <si>
    <t>年金保険法〔第5版〕</t>
  </si>
  <si>
    <t>堀勝洋</t>
  </si>
  <si>
    <t>年金保険法の基本理論を論じるとともに、国民年金法および厚生年金保険法について、制度の趣旨や目的をふまえ解説する。旧版刊行（2017年）以降に成立した多数の法改正（被用者保険の適用拡大等の「令和2年法改正」、「令和3年全世帯対応型社会保障構築法」等）に対応。</t>
  </si>
  <si>
    <t>A5・696ページ</t>
  </si>
  <si>
    <t>年金保険法〔第5版〕.eps</t>
  </si>
  <si>
    <t>1120年金保険法〔第5版〕</t>
  </si>
  <si>
    <t>二〇二一年衆院選</t>
  </si>
  <si>
    <t>白鳥浩　編著</t>
  </si>
  <si>
    <t>コロナ禍で行われた2021年衆院選で、本格的な選挙協力を行った立憲民主党や共産党などの野党は、岸田自公政権にどう立ち向かったのか。与党にとって堅調な結果となったこの総選挙について、全国各地の注目選挙区での実態を描き出す。</t>
  </si>
  <si>
    <t>二〇二一年衆院選.eps</t>
  </si>
  <si>
    <t>1121二〇二一年衆院選</t>
  </si>
  <si>
    <t>新たな時代の社会保障法</t>
  </si>
  <si>
    <t>山田晋、西田和弘、石田道彦、平部康子、丸谷浩介　編</t>
  </si>
  <si>
    <t>社会生活が大きく変化し、社会保障の真価が問われる現在、その枠組み・法体系と個別領域について再検討を試みる学術書。第1部では、河野正輝・九州大学名誉教授提唱の「目的別体系論」に基づき、考えられる課題を模索し、第2部では、社会保障法の個別領域における課題に検討を加える。</t>
  </si>
  <si>
    <t>A5・314ページ</t>
  </si>
  <si>
    <t>新たな時代の社会保障法.eps</t>
  </si>
  <si>
    <t>1122新たな時代の社会保障法</t>
  </si>
  <si>
    <t>デタントから新冷戦へ</t>
  </si>
  <si>
    <t>益田実、斎藤嘉臣、三宅康之　編著</t>
  </si>
  <si>
    <t>ソ連のアフガニスタン侵攻（1979年）を起点とする米ソ新冷戦。この新冷戦に至るまでの国際史的な変化と、あわせて出現していたグローバル化との関係性を問い、1989年の冷戦終結に向けて国際秩序が変容し始める過程を解明する。</t>
  </si>
  <si>
    <t>デタントから新冷戦へ.eps</t>
  </si>
  <si>
    <t>1123デタントから新冷戦へ</t>
  </si>
  <si>
    <t>ヘイトスピーチ規制の最前線と法理の考察</t>
  </si>
  <si>
    <t>桧垣伸次、奈須祐治　編著</t>
  </si>
  <si>
    <t>ヘイトスピーチ研究の蓄積を踏まえ、なおも積み残されている論点を掘り下げることにより、理論的課題と実務上の新たな課題に応える論考集。現行法の射程と限界の考察はもちろん、議論の蓄積が豊富な諸外国の理論の最前線を踏まえた比較法研究も取り込み、新たな理論構築をめざす。</t>
  </si>
  <si>
    <t>ヘイトスピーチ規制の最前線と法理の考察.eps</t>
  </si>
  <si>
    <t>1124ヘイトスピ-チ規制の最前線と法理の考察</t>
  </si>
  <si>
    <t>近現代日本の河川行政</t>
  </si>
  <si>
    <t>梶原健嗣</t>
  </si>
  <si>
    <t>「河川行政」を、政治・経済・社会という大状況の中のひとつとして捉え、技術史的側面だけでなく法令や行政機構（組織）にも注目。その社会科学的視座からの歴史的分析によって、近現代日本における河川行政の本質・構造を捉え直し、今後の政策や行政のあり方を展望する。</t>
  </si>
  <si>
    <t>近現代日本の河川行政.eps</t>
  </si>
  <si>
    <t>1125近現代日本の河川行政</t>
  </si>
  <si>
    <t>国際犯罪の指導者処罰</t>
  </si>
  <si>
    <t>木原正樹</t>
  </si>
  <si>
    <t>巨大な組織に国際犯罪を行わせた指導者個人を処罰する根拠は何か。「国家の国際犯罪」としての侵略犯罪法典化の断念と「個人の国際犯罪」としての平和に対する罪等の処罰の歴史から説き起こし、国際刑事裁判所による指導者処罰の意義と問題点を実証的に考察する。</t>
  </si>
  <si>
    <t>国際犯罪の指導者処罰.eps</t>
  </si>
  <si>
    <t>1126国際犯罪の指導者処罰</t>
  </si>
  <si>
    <t>現代地政学事典</t>
  </si>
  <si>
    <t>『現代地政学事典』編集委員会　編</t>
  </si>
  <si>
    <t>「私たちは何におびえ、どう乗り越えるのか」。現代の地政学は複雑化する空間と政治を考察する学問へ変貌しつつある。２１世紀の地球社会が抱える問いに向き合い、国家以外のアクターも分析の射程に入れた「新しい」地政学を構築する事典。</t>
  </si>
  <si>
    <t>9784621304631.eps</t>
  </si>
  <si>
    <t>1127現代地政学事典</t>
  </si>
  <si>
    <t>環境経済・政策学事典</t>
  </si>
  <si>
    <t>環境経済・政策学会 編</t>
  </si>
  <si>
    <t>環境保全型産業社会のビジョンを探究することが全世界的課題となっている。経済発展と隣り合わせに起こる環境問題について、経済学からのアプローチに加え、経済活動や社会情勢を捉えコントロールする政策学の研究、さらには関連する諸科学を総動員した学際的研究の基本項目／重要項目を取り上げた、学会設立20周年を記念する中項目事典である。</t>
  </si>
  <si>
    <t>A5･814ページ</t>
  </si>
  <si>
    <t>9784621302927.eps</t>
  </si>
  <si>
    <t>1128環境経済・政策学事典</t>
  </si>
  <si>
    <t>政治学</t>
  </si>
  <si>
    <t>新川敏光</t>
  </si>
  <si>
    <t>本書は、専門分化が進む政治学の世界にあって、各論相互の連関性を重視しつつ、全体像を捉えるものである。政治学を学ぶ上で共通基盤となる知識をおさえ、理論と歴史の世界に初学者を誘う。</t>
  </si>
  <si>
    <t>A5判/384頁</t>
  </si>
  <si>
    <t>33政治学.eps</t>
  </si>
  <si>
    <t>1129政治学</t>
  </si>
  <si>
    <t>行政改革の国際比較</t>
  </si>
  <si>
    <t>Ｃ・ポリット、Ｇ・ブカールト/縣公一郎、稲継裕昭　監訳</t>
  </si>
  <si>
    <t>民間企業の経営手法を公共部門に適用したニュー・パブリック・マネジメントによる行政改革は、はたして十分であったのか。1980年代以降のNPMに基づく緊縮財政下の行政改革を比較・分析し、今後の展開を探究する。</t>
  </si>
  <si>
    <t>34行政改革の国際比較.eps</t>
  </si>
  <si>
    <t>1130行政改革の国際比較</t>
  </si>
  <si>
    <t>政策にエビデンスは必要なのか</t>
  </si>
  <si>
    <t>杉谷和哉</t>
  </si>
  <si>
    <t>いかにエビデンスをもとに政策を立案し、実現していくのか。本書は各国の状況と日本の歴史・思想的背景ならびに政策立案の過程を紐解き、政策形成をめぐるエビデンスのかたちを模索する基礎的研究である。</t>
  </si>
  <si>
    <t>A5判・304ページ</t>
  </si>
  <si>
    <t>政策にエビデンスは必要なのか.eps</t>
  </si>
  <si>
    <t>1131政策にエビデンスは必要なのか</t>
  </si>
  <si>
    <t>同盟の起源</t>
  </si>
  <si>
    <t xml:space="preserve"> スティーヴン・M・ウォルト/今井宏平、溝渕正季　訳</t>
  </si>
  <si>
    <t>諸国家はなにゆえ同盟を形成するか。その説明として従来一般的であった勢力均衡理論に代わり脅威均衡理論を打ち出す本書は、今日の国際政治を読み解くうえで示唆に富む。ウォルトの名を世界に知らしめた古典的名著。</t>
  </si>
  <si>
    <t>A5判・450ページ</t>
  </si>
  <si>
    <t>同盟の起源.eps</t>
  </si>
  <si>
    <t>1132同盟の起源</t>
  </si>
  <si>
    <t>歴代内閣・首相事典　増補版</t>
  </si>
  <si>
    <t>鳥海靖、季武嘉也　編</t>
  </si>
  <si>
    <t>伊藤博文内閣から第二次岸田文雄内閣まで、101代の内閣と64名の首相を網羅し平易に解説した増補版。各内閣に関連する政党、政治・経済・社会上の政策・事件など、初版刊行以降の時事項目を新たに加えた約310項目を収録。激動の日本近現代史がみえてくる決定版。</t>
  </si>
  <si>
    <t>菊・928ページ</t>
  </si>
  <si>
    <t>歴代内閣・首相事典　増補版.eps</t>
  </si>
  <si>
    <t>1133歴代内閣・首相事典　増補版</t>
  </si>
  <si>
    <t>巣鴨日記　正・続（合本新装版）</t>
  </si>
  <si>
    <t>重光葵</t>
  </si>
  <si>
    <t>戦時中に外務大臣を務め、降伏文書に調印した重光葵が、巣鴨プリズンで書いた貴重な日記史料。刊行から68年、逮捕から判決までの『巣鴨日記』と、収監から保釈までの『続巣鴨日記』を合本して復刊。特に東京裁判法廷でのやりとりやＡ級戦犯の肉声などは史料価値が高い。解題と索引を新たに付載。</t>
  </si>
  <si>
    <t>巣鴨日記　正・続.eps</t>
  </si>
  <si>
    <t>1134巣鴨日記　正・続(合本新装版)</t>
  </si>
  <si>
    <t>24.ai</t>
  </si>
  <si>
    <t>人から人への交易　堀田正彦・民衆交易への挑戦</t>
  </si>
  <si>
    <t>堀田 正彦／オルター・トレード・ジャパン　編</t>
  </si>
  <si>
    <t>バランゴンバナナをはじめとする民衆交易事業に取り組み、教育や文化の活動にも邁進する類いまれなアクティヴィストとなった堀田正彦の、われわれが受け継ぐべきその思想と可能性の全貌を明らかにする。</t>
  </si>
  <si>
    <t>人から人への交易.eps</t>
  </si>
  <si>
    <t>1135人から人への交易　堀田正彦・民衆交易への挑戦</t>
  </si>
  <si>
    <t>ＬＩＭＩＴＳ 脱成長から生まれる自由</t>
  </si>
  <si>
    <t>ヨルゴス・カリス　著／小林舞、太田和彦、田村典江 　監訳／小林正佳　訳</t>
  </si>
  <si>
    <t>気候変動とパンデミックのなか、「限界」が再び議論の中心に現れた。脱成長論を世界的にリードする研究者が、自由、民主主義、エコロジーの新たな思想を説く。</t>
  </si>
  <si>
    <t>四六・220ページ</t>
  </si>
  <si>
    <t>ＬＩＭＩＴＳ-2.eps</t>
  </si>
  <si>
    <t>1136LIMITS 脱成長から生まれる自由</t>
  </si>
  <si>
    <t>ビジネスの現場で活かすデータ分析メソッド</t>
  </si>
  <si>
    <t>石居一平</t>
  </si>
  <si>
    <t>データを利活用しようとするとき、状況や蓄積されたデータと、手法やデータサイエンスの知見が結び付かないことは多い。ビジネスで活用するためには、データをどのように捉え、現場で使いやすい分析手法には何があるか。どのようなアウトプットになり利用できるか。といった視点で整理し、解説する。</t>
  </si>
  <si>
    <t>A5･240ページ</t>
  </si>
  <si>
    <t>ビジネスの現場で活かすデータ分析メソッド.eps</t>
  </si>
  <si>
    <t>1137ビジネスの現場で活かすデ-タ分析メソッド</t>
  </si>
  <si>
    <t>社会システムモデリング</t>
  </si>
  <si>
    <t>高橋真吾、後藤裕介、大堀耕太郎</t>
  </si>
  <si>
    <t>本書の主題は複雑性という特徴をもつ社会システムのモデリングと社会的課題にアプローチするためのエージェントベース社会シミュレーションの方法論である。社会シミュレーションに関心のある実務家にとっても有用な1冊となっている。</t>
  </si>
  <si>
    <t>A5・382ページ</t>
  </si>
  <si>
    <t>社会システムモデリング.eps</t>
  </si>
  <si>
    <t>1138社会システムモデリング</t>
  </si>
  <si>
    <t>Tableau徹底入門</t>
  </si>
  <si>
    <t>酒井悠亮、渡部卓久</t>
  </si>
  <si>
    <t>本書は、データサイエンティストからビジネスユーザーまで、すべてのTableauユーザーを対象に、Tableauの操作手順はもちろんのこと、機能の理解に必要な周辺知識・動作原理・よくある落とし穴に至るまで、実務で十分に使いこなすためのテクニックをまとめた解説書です。</t>
  </si>
  <si>
    <t>Tableau徹底入門.eps</t>
  </si>
  <si>
    <t>1139Tableau徹底入門</t>
  </si>
  <si>
    <t>市場整合的ソルベンシー評価</t>
  </si>
  <si>
    <t>Mario V. Wuthrich、Michael Merz／田中周二、清水泰隆　監訳</t>
  </si>
  <si>
    <t>本書では、SSTの作成にもかかわり、この分野の第一人者である著者が、新ソルベンシー規制といった近年の保険業界での変革に合わせて、リスク管理のために必要な数学の技術や概念を解説する。</t>
  </si>
  <si>
    <t>市場整合的ソルベンシー評価.eps</t>
  </si>
  <si>
    <t>1140市場整合的ソルベンシ-評価</t>
  </si>
  <si>
    <t>コモンズのガバナンス</t>
  </si>
  <si>
    <t>エリノア・オストロム／原田禎夫、齋藤暖生、嶋田大作　訳</t>
  </si>
  <si>
    <t>人びとが共有する資源（コモンズ）の安定的な管理には、政府の介入か私有化しかないという定説に異を唱え、人びとによる自治が着目されるさきがけとなった不朽の名著。2009年ノーベル経済学賞受賞、待望の翻訳！</t>
  </si>
  <si>
    <t>『コモンズのガバナンス』.eps</t>
  </si>
  <si>
    <t>1141コモンズのガバナンス</t>
  </si>
  <si>
    <t>貨幣の統合と多様性のダイナミズム</t>
  </si>
  <si>
    <t>岩橋勝　編著</t>
  </si>
  <si>
    <t>歴史において国家はたえず貨幣の統合化をめざし、自らの権力の強化に利用してきた。貨幣もまた国家によりその価値の裏付けを得てきたが、経済の構造変動により多様化が不可避となり、国家権力弱体化につながった。貨幣史研究会による、国内外前近代を主要対象にした最前線の研究成果を結集。</t>
  </si>
  <si>
    <t>『貨幣の統合と多様性のダイナミズム』.eps</t>
  </si>
  <si>
    <t>1142貨幣の統合と多様性のダイナミズム</t>
  </si>
  <si>
    <t>企業で働く個人の主体的なキャリア形成を支える学習環境</t>
  </si>
  <si>
    <t>荒木淳子</t>
  </si>
  <si>
    <t>人はどのように主体的にキャリア形成をすれば良いのか。企業は社員の主体的なキャリア形成をどのように支援すれば良いのか。主体的なキャリア形成を、仕事に関わるアイデンティティ形成と学習環境という側面から捉えなおし、個人、企業、社会にとって有効な学習環境づくりへの視座を示す。</t>
  </si>
  <si>
    <t>『企業で働く個人の主体的なキャリア形成を支える学習環境』.eps</t>
  </si>
  <si>
    <t>1143企業で働く個人の主体的なキャリア形成を支える学習環境</t>
  </si>
  <si>
    <t>中国における食糧安全と農業の海外進出戦略研究</t>
  </si>
  <si>
    <t>韓俊　編著／安同信　訳</t>
  </si>
  <si>
    <t>本書では、中国の食糧生産、流通システムの整備、市場コントロール、飼料・エネルギーへの先端バイオ技術の応用、農業の海外進出、そして日本をはじめ各国の食糧戦略を意欲的に分析し、国を挙げ農業・畜産・水産などあらゆる分野で持続可能な食糧安全保障システム構築を目指す中国の全体像に迫る。</t>
  </si>
  <si>
    <t>2020年5月刊行</t>
  </si>
  <si>
    <t>A5・608ページ</t>
  </si>
  <si>
    <t>『中国における食糧安全と農業の海外進出戦略研究』.eps</t>
  </si>
  <si>
    <t>1144中国における食糧安全と農業の海外進出戦略研究</t>
  </si>
  <si>
    <t>「新しい資本主義」のアカウンティング</t>
  </si>
  <si>
    <t xml:space="preserve">スズキ・トモ </t>
  </si>
  <si>
    <t>利益最大化経営がかえって経済成長を阻む成熟経済社会のアポリアとは何か。持続可能な成長のための新たな会計モデルとは何か。岸田政権分配政策に影響を与える著者渾身の書。</t>
  </si>
  <si>
    <t>２０２２年7月刊行</t>
  </si>
  <si>
    <t>Ａ５・272ページ</t>
  </si>
  <si>
    <t>「新しい資本主義」のアカウンティング.eps</t>
  </si>
  <si>
    <t>1145「新しい資本主義」のアカウンティング</t>
  </si>
  <si>
    <t>会計と財務の英和辞典</t>
  </si>
  <si>
    <t>久野光朗</t>
  </si>
  <si>
    <t>簿記・原価計算・財務会計・管理会計・監査の分野を中心とし、税務会計・国際会計・環境会計・社会会計・会計史・会計人・官庁会計のほか、情報・経済・法律・統計の分野にまでおよび、さらに専門的職業人にとって必須の政治・経済・社会・哲学・思想などの基礎概念などをも含めた中辞典。</t>
  </si>
  <si>
    <t>A5・1396ページ</t>
  </si>
  <si>
    <t>9784495210137.eps</t>
  </si>
  <si>
    <t>1146会計と財務の英和辞典</t>
  </si>
  <si>
    <t>資本主義の思想史</t>
  </si>
  <si>
    <t>ジェリー・Z・ミュラー／ 池田幸弘　訳</t>
  </si>
  <si>
    <t>人々は市場とどう向き合ってきたのか？　資本主義の勃興期、1700年代から今日に至る、300年にわたる膨大な知の歩みを時代背景と当時の最良の言説とともに描き出す。</t>
  </si>
  <si>
    <t>2018年1月刊行</t>
  </si>
  <si>
    <t>A5・612ページ</t>
  </si>
  <si>
    <t>資本主義の思想史.eps</t>
  </si>
  <si>
    <t>1147資本主義の思想史</t>
  </si>
  <si>
    <t>日本の財政と社会保障</t>
  </si>
  <si>
    <t xml:space="preserve">持田信樹 </t>
  </si>
  <si>
    <t>「中福祉・低負担」から「中福祉・中負担」への財政・社会保障改革は実現可能なのか？納税者の深層心理や税・社会保険料負担の実態に基づいた、日本の財政と社会保障の改革のための将来ビジョンと道筋・時間軸を提言する。</t>
  </si>
  <si>
    <t>日本の財政と社会保障.eps</t>
  </si>
  <si>
    <t>1148日本の財政と社会保障</t>
  </si>
  <si>
    <t>中央銀行</t>
  </si>
  <si>
    <t xml:space="preserve">白川方明 </t>
  </si>
  <si>
    <t>1972年に日本銀行入行後、セントラルバンカーとして過ごした39年を振り返りつつ、日本銀行のみならず中央銀行という存在自体の意義や役割を論じる書。</t>
  </si>
  <si>
    <t>四六・784ページ</t>
  </si>
  <si>
    <t>中央銀行.eps</t>
  </si>
  <si>
    <t>1149中央銀行</t>
  </si>
  <si>
    <t>株式会社規範のコペルニクス的転回</t>
  </si>
  <si>
    <t>コリン・メイヤー／宮島英昭　監訳／清水真人、河西卓弥　訳</t>
  </si>
  <si>
    <t>株主利益最大化が企業と地球を破壊する。オックスフォード教授が描く格差、貧困、環境にやさしい、次世代に遺したい株式会社の作り方。</t>
  </si>
  <si>
    <t>株式会社規範のコペルニクス的転回.eps</t>
  </si>
  <si>
    <t>1150株式会社規範のコペルニクス的転回</t>
  </si>
  <si>
    <t>監視資本主義</t>
  </si>
  <si>
    <t>ショシャナ・ズボフ／野中香方子　訳</t>
  </si>
  <si>
    <t>「監視資本主義」という言葉を生み出したハーバードビジネススクール名誉教授が示す、資本主義と人類の未来のビッグピクチャー。原書は2019年に刊行され、世界的な話題書に。</t>
  </si>
  <si>
    <t>監視資本主義.eps</t>
  </si>
  <si>
    <t>1151監視資本主義</t>
  </si>
  <si>
    <t>宇沢弘文　傑作論文全ファイル</t>
  </si>
  <si>
    <t>宇沢弘文　</t>
  </si>
  <si>
    <t>多様な社会問題に自ら取り組んだ哲人経済学者宇沢の思想を伝える傑作論文集。愛弟子Ｊ・スティグリッツ教授による追悼講演も収録。</t>
  </si>
  <si>
    <t>宇沢弘文　傑作論文全ファイル.eps</t>
  </si>
  <si>
    <t>1152宇沢弘文　傑作論文全ファイル</t>
  </si>
  <si>
    <t>暴力と不平等の人類史</t>
  </si>
  <si>
    <t>ウォルター・シャイデル／鬼澤忍、塩原通緒　訳</t>
  </si>
  <si>
    <t>石器時代から現代まで人類の富を平等化させてきたものは何だったのか。歴史的データを分析し、平等化メカニズムをつきとめた意欲作。</t>
  </si>
  <si>
    <t>A5・736ページ</t>
  </si>
  <si>
    <t>暴力と不平等の人類史.eps</t>
  </si>
  <si>
    <t>1153暴力と不平等の人類史</t>
  </si>
  <si>
    <t>日本綿業史</t>
  </si>
  <si>
    <t>阿部武司</t>
  </si>
  <si>
    <t>《2023年一斉増刷》　明治の産業革命をリードし瞬く間に世界市場を制覇した日本綿紡績・織物業の競争力の源泉とは。近代的大紡績企業と、近世から続く農村織物産地や流通を担う問屋・商社などの連携による成長過程を初めて解明、巨大産業の興隆を圧倒的な密度とスケールで描く決定版。</t>
  </si>
  <si>
    <t>A5・692ページ</t>
  </si>
  <si>
    <t>日本綿業史.eps</t>
  </si>
  <si>
    <t>1154日本綿業史</t>
  </si>
  <si>
    <t>近世貨幣と経済発展</t>
  </si>
  <si>
    <t>岩橋勝</t>
  </si>
  <si>
    <t>《2023年一斉増刷》　「三貨制」史観を塗り替える画期的労作——。小額貨幣の流通は、庶民の生活水準の上昇を示す指標である。銭貨や藩札などの需要面に注目し、多様性とダイナミズムを内包する日本各地の実態を分析、東アジアにおける徳川経済の先進性を実証する。日本学士院賞、德川賞受賞</t>
  </si>
  <si>
    <t>近世貨幣と経済発展.eps</t>
  </si>
  <si>
    <t>1155近世貨幣と経済発展</t>
  </si>
  <si>
    <t>ポスト・ケインズ派経済学</t>
  </si>
  <si>
    <t>鍋島直樹</t>
  </si>
  <si>
    <t>《2023年一斉増刷》　資本主義経済の不安定性を解明したミンスキーなど、近年あらためて注目を集めるポスト・ケインズ派。その核心をなす貨幣・金融理論および成長・分配理論の着想源や展開過程を解き明かし、学派の全体像に迫るとともに、新自由主義に代わる経済政策を展望する挑戦の書。</t>
  </si>
  <si>
    <t>ポスト・ケインズ派経済学.eps</t>
  </si>
  <si>
    <t>1156ポスト・ケインズ派経済学</t>
  </si>
  <si>
    <t>《リ・アーカイヴ叢書》イングランド銀行金融政策の形成</t>
  </si>
  <si>
    <t>金井雄一</t>
  </si>
  <si>
    <t>ナポレオン戦争後の信用制度改革期から古典的な金本位制が終結する第一次大戦までのイングランド銀行金融政策の形成・展開過程を、イギリス資本主義の確立・発展との関係で実証的に解明する、本格的なイングランド銀行史研究である。［新装復刊；初版1989年］</t>
  </si>
  <si>
    <t>《リ・アーカイヴ叢書》イングランド銀行金融政策の形成.eps</t>
  </si>
  <si>
    <t>1157《リ・ア-カイヴ叢書》イングランド銀行金融政策の形成</t>
  </si>
  <si>
    <t xml:space="preserve">《リ・アーカイヴ叢書》オーストリア経済思想史研究 </t>
  </si>
  <si>
    <t>八木紀一郎</t>
  </si>
  <si>
    <t>メンガー、バヴェルク、ヴィーザー、シュンペーター等オーストリア学派の成立を担った経済学者の思想と学説を中欧帝国の社会経済史と精神史のコンテキストから解読する。長らくケインズ革命に光を奪われながら復活著しいオーストリアンのブリリアントな研究である。［新装復刊；初版1988年］</t>
  </si>
  <si>
    <t>A5・300ページ</t>
  </si>
  <si>
    <t>《リ・アーカイヴ叢書》オーストリア経済思想史研究.eps</t>
  </si>
  <si>
    <t xml:space="preserve">1158《リ・ア-カイヴ叢書》オ-ストリア経済思想史研究 </t>
  </si>
  <si>
    <t>《リ・アーカイヴ叢書》経済の原理　第3・第4・第5編</t>
  </si>
  <si>
    <t>J.ステュアート／小林昇　監訳／竹本洋　他訳</t>
  </si>
  <si>
    <t>『国富論』に先立ち、理論・政策・歴史の諸領域を統合した最初の経済学総体系の本邦未訳部分（貨幣論・信用論・租税論）の全訳。経済学が混迷を深める現在、経済学とは何か、経済学は何をなしえるのかという根源的問題に対する理論的・思想的解答を秘めた孤峯の古典。［新装復刊；初版1993年］</t>
  </si>
  <si>
    <t>菊・926ページ</t>
  </si>
  <si>
    <t>《リ・アーカイヴ叢書》経済の原理　第3・第4・第5編.eps</t>
  </si>
  <si>
    <t>1159《リ・ア-カイヴ叢書》経済の原理　第3・第4・第5編</t>
  </si>
  <si>
    <t>《リ・アーカイヴ叢書》日本電力業の発展と松永安左ヱ門</t>
  </si>
  <si>
    <t>橘川武郎</t>
  </si>
  <si>
    <t>日本の電力企業形態（民営9電力体制）は、欧米諸国とは異なる独特の企業形態をもって、日本経済の発展に重要な役割を果してきた。わが国電力業の一貫した自立性を実証するとともに、電力業の体現者松永安左ヱ門の足跡と役割を日本経済史・経営史に正当に位置づける。［新装復刊；初版1995年］</t>
  </si>
  <si>
    <t>《リ・アーカイヴ叢書》日本電力業の発展と松永安左ヱ門.eps</t>
  </si>
  <si>
    <t>1160《リ・ア-カイヴ叢書》日本電力業の発展と松永安左ヱ門</t>
  </si>
  <si>
    <t>図解インド経済大全</t>
  </si>
  <si>
    <t>佐藤隆広、上野正樹　編著</t>
  </si>
  <si>
    <t>総勢34人のインド専門家が結集し、インド経済と関連分野を解説。政治や社会、文化なども幅広く目配りしながら、ITからアパレルや飲料・食品などまで11の産業分野（計73業界）について、基礎と現状を解説。さらに進出実務や税務、また現地の生活や仕事の様子もフォローし、実用性も高い。</t>
  </si>
  <si>
    <t>Ａ５・436</t>
  </si>
  <si>
    <t>図解インド経済大全.eps</t>
  </si>
  <si>
    <t>1161図解インド経済大全</t>
  </si>
  <si>
    <t>経営学の危機　詐術・欺瞞・無意味な研究</t>
  </si>
  <si>
    <t>デニス・トゥーリッシュ　著／佐藤郁哉　訳</t>
  </si>
  <si>
    <t>経営学から社会科学全般に広がる本書の射程は大きな話題に。世界ランキングの上昇に執着する大学組織、トップジャーナルへの論文掲載を狙い編集委員や査読者の意向を過剰に忖度した無内容な論文の量産、研究者のブラックな労働環境等について、当事者が詳らかにしつつ、再生に向け、改善策を提案。</t>
  </si>
  <si>
    <t>四六・472</t>
  </si>
  <si>
    <t>経営学の危機.eps</t>
  </si>
  <si>
    <t>1162経営学の危機　詐術・欺瞞・無意味な研究</t>
  </si>
  <si>
    <t>コトラー＆ケラー＆チェルネフ　マーケティング・マネジメント　〔原書16版〕</t>
  </si>
  <si>
    <t>恩藏直人 監訳/バベルプレス株式会社 翻訳協力</t>
  </si>
  <si>
    <t>種々のマーケティング理論から今日的なマーケティングの実践例までを網羅的に解説。新たなマーケティング環境で必要とされる枠組みやツールを、マーケティング実務を担う責任者やマーケティングを専攻するMBA学生達が全て学ぶことができる内容となっている。</t>
  </si>
  <si>
    <t>A5・842ページ</t>
  </si>
  <si>
    <t>マーケティング・マネジメント　〔原書16版〕.eps</t>
  </si>
  <si>
    <t>1163コトラ-&amp;ケラ-&amp;チェルネフ　マ-ケティング・マネジメント　〔原書16版〕</t>
  </si>
  <si>
    <t>コトラーのマーケティング入門　〔原書14版〕</t>
  </si>
  <si>
    <t>恩藏直人　監訳／バベルプレス株式会社　翻訳協力</t>
  </si>
  <si>
    <t>マーケティングの第一人者コトラーによる、最も初心者向けの入門書。原書14版となる本書は、マーケティングとは何か、という基礎的な内容から、近年重要性が増しているデジタルマーケティングまで、豊富な事例とともに懇切丁寧に解説している。マーケティングに関心のある全ての人におすすめの一冊。</t>
  </si>
  <si>
    <t>コトラーのマーケティング入門　〔原書14版〕.eps</t>
  </si>
  <si>
    <t>1164コトラ-のマ-ケティング入門　〔原書14版〕</t>
  </si>
  <si>
    <t>社会経済史学事典</t>
  </si>
  <si>
    <t>社会経済史学会　編</t>
  </si>
  <si>
    <t>社会経済史学は学問分野として、中世またはそれ以前から現代に至る期間の全世界を網羅する。また、経済学と歴史学を基盤に、人文社会科学や自然科学も必要に応じて利用する学際性の強い学問である。本事典は社会経済史学の全体像を、最新状況を踏まえて体系的に解説する。</t>
  </si>
  <si>
    <t>社会経済史学事典.eps</t>
  </si>
  <si>
    <t>1165社会経済史学事典</t>
  </si>
  <si>
    <t>市場と共同性の政治経済思想</t>
  </si>
  <si>
    <t>小島秀信</t>
  </si>
  <si>
    <t>個人主義化、合理主義化と結び付いた現代のグローバリズムというイデオロギーに抗して、自由な市場社会を支える共同性と非合理性の契機を探究する思想的な考察。</t>
  </si>
  <si>
    <t>A5判・400ページ</t>
  </si>
  <si>
    <t>市場と共同性の政治経済思想.eps</t>
  </si>
  <si>
    <t>1166市場と共同性の政治経済思想</t>
  </si>
  <si>
    <t>地域・社会と共生する中小企業</t>
  </si>
  <si>
    <t>池田潔</t>
  </si>
  <si>
    <t>地域中小企業の経営者は地域に恩返しをしたいという意識が強い。そこから、共生という概念が生まれてきた。中小企業本質論はこれまで問題性型、発展性型、両者の統合型と議論が展開されたが、そこで止まってしまっている。共生の視点から本質論を見ることで、新しい中小企業のあり方を提示する。</t>
  </si>
  <si>
    <t>地域社会と共生する中小企業.eps</t>
  </si>
  <si>
    <t>1167地域・社会と共生する中小企業</t>
  </si>
  <si>
    <t>日本帝国圏満洲における民間金融</t>
  </si>
  <si>
    <t>柴田善雅 著</t>
  </si>
  <si>
    <t>満洲国や、非公式に日本の権限が及んだ地域を総括して「日本帝国圏」と捉え、そこの日本人の経済活動を支えた、銀行、株式取引所等の民間金融機関を経営史的に分析。 各種資料や豊富な図表を駆使し、満洲国における金融資産負債統計を復元し、経営史と金融統計から、その民間金融機関の機能を分析。</t>
  </si>
  <si>
    <t>A５・740ページ</t>
  </si>
  <si>
    <t>日本帝国圏満洲における民間金融.eps</t>
  </si>
  <si>
    <t>1168日本帝国圏満洲における民間金融</t>
  </si>
  <si>
    <t>25.ai</t>
  </si>
  <si>
    <t>詳注アリス　完全決定版</t>
  </si>
  <si>
    <t>マーティン・ガードナー、ルイス・キャロル</t>
  </si>
  <si>
    <t>全世界のアリス・ファンの尊敬を集める批評家、数学者ガードナーの遺作にして、アリス・マニアの聖典。高山宏による翻訳でお届けする、伝説のアリスうんちく大全。物語に付された、本文を凌駕する膨大な量の注、トリビアの数々、『不思議の国のアリス』『鏡の国のアリス』を完全新訳で収録。</t>
  </si>
  <si>
    <t>詳注アリス　完全決定版.eps</t>
  </si>
  <si>
    <t>1169詳注アリス　完全決定版</t>
  </si>
  <si>
    <t>スヌーピーの父　チャールズ・シュルツ伝</t>
  </si>
  <si>
    <t>デイヴィッド・マイケリス</t>
  </si>
  <si>
    <t>世界中で愛される漫画を終生描き続け、桁違いの成功を収める一方で、常に劣等感に苛まれていた天才漫画家。その生涯を、手紙やメモなどを含む秘蔵資料と親族・関係者への取材により描き出す。作者の人生と重ね合わせることで漫画の隠された意味を解き明かし、アメリカで大きな話題を巻き起こした決定的評伝。</t>
  </si>
  <si>
    <t>Ａ５・720ページ</t>
  </si>
  <si>
    <t>スヌーピーの父　チャールズ・シュルツ伝.eps</t>
  </si>
  <si>
    <t>1170スヌ-ピ-の父　チャ-ルズ・シュルツ伝</t>
  </si>
  <si>
    <t>伊藤正義中世文華論集  全6巻セット</t>
  </si>
  <si>
    <t>伊藤正義/片桐洋一、信多純一、天野文雄　監修</t>
  </si>
  <si>
    <t>能楽研究・中世文学研究の泰斗　伊藤正義先生の業績を精選集成し、斯界に贈る。第一巻　謡と能の世界（上）、第二巻　謡と能の世界（下）、第三巻 金春禅竹の研究、第四巻 文学史と思想史の間、第五巻　中世文華とその資料（上）、第六巻　中世文華とその資料（下）。</t>
  </si>
  <si>
    <t>２０２2年10月完結</t>
  </si>
  <si>
    <t>A5・平均550ページ</t>
  </si>
  <si>
    <t>伊藤正義中世文華論集全六巻セット.eps</t>
  </si>
  <si>
    <t>1171伊藤正義中世文華論集  全6巻セット</t>
  </si>
  <si>
    <t>蝶夢全集  全二巻</t>
  </si>
  <si>
    <t>田中道雄、田坂英俊、中森康之　編著</t>
  </si>
  <si>
    <t>田中道雄・田坂英俊・中森康之（正編・続編）／玉城司・伊藤善隆（続編）編著。芭蕉顕彰の立役者だった安永天明期の京都の文人僧、五升庵蝶夢の文業を集成。正編は発句篇・文章篇・紀行篇・俳論篇等、続編は連句篇・点巻篇・書簡篇等を収録。両書とも巻末に解題、論考と人名並びに発句索引を付す。</t>
  </si>
  <si>
    <t>A5・平均950ページ</t>
  </si>
  <si>
    <t>蝶夢全集全二巻セット.eps</t>
  </si>
  <si>
    <t>1172蝶夢全集  全二巻</t>
  </si>
  <si>
    <t>芭蕉の風景　上</t>
  </si>
  <si>
    <t>小澤實</t>
  </si>
  <si>
    <t>故郷・伊賀上野から出た芭蕉は江戸で自らの俳諧を確立。そして「野ざらし紀行」「笈の小文」「更科紀行」の旅へ。23歳から45歳までの芭蕉の吟行をなぞり、芭蕉と同じ土地で句を詠み続けた俳人・小澤實のライフワーク『芭蕉の風景』。句集未収録の約200句を収録。読売文学賞　随筆・紀行賞受賞</t>
  </si>
  <si>
    <t>菊判上製　312ページ</t>
  </si>
  <si>
    <t>芭蕉の風景上.eps</t>
  </si>
  <si>
    <t>1173芭蕉の風景　上</t>
  </si>
  <si>
    <t>芭蕉の風景　下</t>
  </si>
  <si>
    <t>いよいよ円熟する芭蕉の俳諧、旅もクライマックスの「おくのほそ道」から終焉の地、大阪へ。2000年から約20年にわたり、狂おしいほどの熱情で芭蕉の旅を追いかけた俳人・小澤實のライフワーク。句集未収録の約240句を収録。「読売文学賞　随筆・紀行賞」受賞</t>
  </si>
  <si>
    <t>菊判上製　440ページ</t>
  </si>
  <si>
    <t>芭蕉の風景下.eps</t>
  </si>
  <si>
    <t>1174芭蕉の風景　下</t>
  </si>
  <si>
    <t>伊勢物語古注釈大成　全7巻</t>
  </si>
  <si>
    <t>片桐洋一　編　　山本登朗　編</t>
  </si>
  <si>
    <t>『伊勢物語』の主要古注釈を体系的に編集した「伊勢物語古注釈大成」シリーズ全7巻がついに完結。主要古注釈を体系的に編集のうえ翻刻し、解題と詳細な索引を付し読みやすい本文を提供する。</t>
  </si>
  <si>
    <t>2005年5月〜2022年11月刊</t>
  </si>
  <si>
    <t>伊勢物語古注釈大成　全7巻.eps</t>
  </si>
  <si>
    <t>1175伊勢物語古注釈大成　全7巻</t>
  </si>
  <si>
    <t xml:space="preserve">頼山陽と煎茶 </t>
  </si>
  <si>
    <t>島村 幸忠</t>
  </si>
  <si>
    <t>江戸時代後期を代表する文人・頼山陽。『日本外史』の著者というイメージが強いが、「煎茶」を楽しむ風雅の心も持ち合わせていた。山陽の愛した煎茶がいかなるものであったのかを、漢詩文や書画、建築といった芸術作品の分析を通じて解き明かす。</t>
  </si>
  <si>
    <t>A5判・208ページ</t>
  </si>
  <si>
    <t>頼山陽と煎茶.eps</t>
  </si>
  <si>
    <t xml:space="preserve">1176頼山陽と煎茶 </t>
  </si>
  <si>
    <t>中世王権の音楽と儀礼</t>
  </si>
  <si>
    <t>猪瀬千尋</t>
  </si>
  <si>
    <t>音楽はどのような政治性と権力性を有していたのか。遊芸ではなく、有職故実に裏打ちされた高度な政治の一環として音楽を捉えなおし、果たした役割を明らかにする。文学・歴史・芸能・美術史・建築史ほか、あらゆる視点から文献を読み解き、宮廷儀礼における音楽の実態を考察。</t>
  </si>
  <si>
    <t>A5判・452ページ</t>
  </si>
  <si>
    <t>中世王権の音楽と儀礼.eps</t>
  </si>
  <si>
    <t>1177中世王権の音楽と儀礼</t>
  </si>
  <si>
    <t>中世王朝物語全集13 　八重葎　別本八重葎</t>
  </si>
  <si>
    <t>神野藤 昭夫　編</t>
  </si>
  <si>
    <t>五本の翻刻一覧を付し、伝本・表記の歴史のドラマを明らかにして、物語研究に新たな地平を開く(『八重葎』)。「八重葎」とは同名だが内容を異にする作品。現存する唯一の本の伝来解明とともに、このような物語が創出される現場に迫る解題を付す(『別本八重葎』)。</t>
  </si>
  <si>
    <t>A5判・498ページ</t>
  </si>
  <si>
    <t>中世王朝物語全集13八重葎別本八重葎.eps</t>
  </si>
  <si>
    <t>1178中世王朝物語全集13 　八重葎　別本八重葎</t>
  </si>
  <si>
    <t>中世王朝物語全集　14　松浦宮物語　雲隠六帖</t>
  </si>
  <si>
    <t>室城秀之、小川陽子</t>
  </si>
  <si>
    <t>「松浦宮物語」新古今集の代表的歌人藤原定家が作った幻想的な物語。東京国立博物館蔵伝後光厳院宸翰本『松浦宮物語』（古典籍覆製叢刊）を用いた。「雲隠六帖」光源氏および宇治十帖の人々の後日談である。上方版無刊記九冊本『雲隠六帖抄』の物語本文を用い、これに他四本を参照して校訂本文を作成。</t>
  </si>
  <si>
    <t>A5判・218ページ</t>
  </si>
  <si>
    <t>中世王朝物語全集松浦宮物語　雲隠六帖.eps</t>
  </si>
  <si>
    <t>1179中世王朝物語全集　14　松浦宮物語　雲隠六帖</t>
  </si>
  <si>
    <t>中世王朝物語全集　17、18　夢の通ひ路物語　上下（２巻）</t>
  </si>
  <si>
    <t>塩田公子</t>
  </si>
  <si>
    <t>権大納言と三の君の悲恋を軸としながら、多数の人物の複雑な人間関係と中世的なさまざまな挿話が絡み合う、中世王朝物語屈指の長編の、初の注釈・現代語訳である。本書の底本には、唯一の伝本である「蓬左文庫」所蔵の6巻6冊の写本を用いて、校訂本文を作成した。</t>
  </si>
  <si>
    <t>2021年3月上下巻完結</t>
  </si>
  <si>
    <t>A5判・平均336ページ</t>
  </si>
  <si>
    <t>中世王朝物語17-18.eps</t>
  </si>
  <si>
    <t>中世王朝物語全集 22　物語絵巻集</t>
  </si>
  <si>
    <t>伊東 祐子　編</t>
  </si>
  <si>
    <t>絵巻物の形で伝わった物語、六作品を収める。なかでも『藤の衣物語絵巻』は注目すべき作品。白描絵の中には画中詞が書き込まれており、絵巻制作時の室町時代の口語を反映したものとして貴重な国語学的資料である。すべて初の現代語訳の試みであり、詳細な注と解説により、物語絵巻の世界を解き明かす。</t>
  </si>
  <si>
    <t>A5判・516ページ</t>
  </si>
  <si>
    <t>中世王朝物語全集 22　物語絵巻集.eps</t>
  </si>
  <si>
    <t>1181中世王朝物語全集 22　物語絵巻集</t>
  </si>
  <si>
    <t>古事記編纂の論</t>
  </si>
  <si>
    <t>金井 清一</t>
  </si>
  <si>
    <t>天武王権の正統性を示すために、古代的なものを含み残しながらも中国の歴史観を受容し、新しい時代への対応を進める王権の唯一正統な史書たろうとするその様相を、成立論、序文論、神話論の三部構成で論じる。</t>
  </si>
  <si>
    <t>A5・404ページ</t>
  </si>
  <si>
    <t>9784909832603_600.eps</t>
  </si>
  <si>
    <t>1182古事記編纂の論</t>
  </si>
  <si>
    <t>利休の黒　尼ヶ﨑彬セレクション1</t>
  </si>
  <si>
    <t>「茶の湯」はどのようなものとして形成されてきたのか。「仏教の無常」「老荘の脱俗」「和歌の伝統」——様々な視点から、日本の美を表してきた事象や人物を縦横無尽に掘り下げ、美の思想史として体系づけた待望の書き下ろし。千利休生誕500年記念出版！</t>
  </si>
  <si>
    <t>9784909832610_600.eps</t>
  </si>
  <si>
    <t>1183利休の黒　尼ヶ﨑彬セレクション1</t>
  </si>
  <si>
    <t>新資料による 一茶・白雄とその門流の研究</t>
  </si>
  <si>
    <t>矢羽 勝幸</t>
  </si>
  <si>
    <t>小林一茶と加舎白雄を中心に近世俳諧研究を続けてきた著者が、さらなる未知の資料を博捜。資料群を虚心にみつめるところから導き出されるものとは何か。単行本未収録論考より34篇を精選。「一茶文化二年草稿」や俳額など、新出資料多数！</t>
  </si>
  <si>
    <t>9784909832665_600.eps</t>
  </si>
  <si>
    <t>1184新資料による 一茶・白雄とその門流の研究</t>
  </si>
  <si>
    <t>平家物語の表現世界　諸本の生成と流動</t>
  </si>
  <si>
    <t>原田 敦史</t>
  </si>
  <si>
    <t>流動の文芸たる『平家物語』の世界の総体と、その本質はどこにあるのか。文学研究の本筋に立ち返って読み直す。『平家物語』を中心に、『保元物語』『平治物語』『承久記』等、多彩な諸本からなる軍記物語本文の具体相を示す。</t>
  </si>
  <si>
    <t>9784909832672_600.eps</t>
  </si>
  <si>
    <t>1185平家物語の表現世界　諸本の生成と流動</t>
  </si>
  <si>
    <t>古今和歌集の論　小町谷照彦セレクション1</t>
  </si>
  <si>
    <t>古今集、拾遺集、源氏物語研究等におおきな影響をあたえた、著者の単行本未収録論集・全３冊。本書は、あらゆる切り口から「和歌史」「歌ことば」に迫る。巻末に「歌語辞典」を付載。河添房江氏（東京学芸大学名誉教授）、渡部泰明氏（国文学研究資料館館長）推薦</t>
  </si>
  <si>
    <t>古今和歌集の論.eps</t>
  </si>
  <si>
    <t>1186古今和歌集の論　小町谷照彦セレクション1</t>
  </si>
  <si>
    <t>拾遺和歌集と歌ことば表現　小町谷照彦セレクション2</t>
  </si>
  <si>
    <t>古今集、拾遺集、源氏物語研究等に大きな影響をあたえた、著者の単行本未収録論集・全３冊。本書は、『拾遺集』の史的位置づけ、成立した時代の動向、『拾遺抄』、歌人論などを著者独自の視点で考察した『拾遺和歌集』論。河添房江氏（東京学芸大学名誉教授）、渡部泰明氏（国文学研究資料館館長）推薦</t>
  </si>
  <si>
    <t>拾遺和歌集と歌ことば表現.eps</t>
  </si>
  <si>
    <t>1187拾遺和歌集と歌ことば表現　小町谷照彦セレクション2</t>
  </si>
  <si>
    <t>よみがえる与謝野晶子の源氏物語</t>
  </si>
  <si>
    <t>神野藤 昭夫</t>
  </si>
  <si>
    <t>〈近代初の現代語訳〉誕生の裏側！　『新訳源氏物語』と『新新訳源氏物語』——晶子の生涯を貫いた「源氏」に賭ける情熱の軌跡を丹念にたどる。翻訳はどのようにして完成したのか。新資料の数々と膨大な写真をもとに訳業の具体像を明らかにする。</t>
  </si>
  <si>
    <t>A5・490ページ</t>
  </si>
  <si>
    <t>よみがえる与謝野晶子の源氏物語.eps</t>
  </si>
  <si>
    <t>1188よみがえる与謝野晶子の源氏物語</t>
  </si>
  <si>
    <t>英国十八世紀文学叢書 〈全６巻〉</t>
  </si>
  <si>
    <t>［1 メロドラマ］ パミラ、あるいは淑徳の報い／［2 諷刺と綺想］ ガリヴァー旅行記／［3 カタストロフィ］ペストの記憶／［4 ゴシック］オトラント城　崇高と美の起源／［5 マイノリティ］アフリカ人､イクイアーノの生涯の興味深い物語／［6 ポルノグラフィ］エロティカ･アンソロジー</t>
  </si>
  <si>
    <t>四六判</t>
  </si>
  <si>
    <t>英国18c文学叢書 コピー.eps</t>
  </si>
  <si>
    <t>1189英国十八世紀文学叢書 〈全6巻〉</t>
  </si>
  <si>
    <t>英文精読教室 〈全6巻〉</t>
  </si>
  <si>
    <t>柴田元幸 編・訳・註</t>
  </si>
  <si>
    <t>英語の小説を原文で読んで「わかる」楽しさは格別！詳細な註と周到な訳で、一人で学べる「教室」　１ 物語を楽しむ／２ 他人になってみる／３ 口語を聴く／４ 性差を考える／５ 怪奇に浸る／６ ユーモアを味わう</t>
  </si>
  <si>
    <t>英文精読教室.eps</t>
  </si>
  <si>
    <t>1190英文精読教室 〈全6巻〉</t>
  </si>
  <si>
    <t>定本　夢野久作全集（全8巻）</t>
  </si>
  <si>
    <t>夢野久作　著／西原和海、川崎賢子、沢田安史、谷口基　編</t>
  </si>
  <si>
    <t>全小説をはじめ、童話・エッセイ・短歌・評論・ルポルタージュ・アンケート・初期作品・異稿などを網羅的に収める。 第１～５巻の小説は、編年体の編集を採用。 旧全集の約1.5倍を収める、複雑多彩な大宇宙の全貌を集大成する決定版。</t>
  </si>
  <si>
    <t>A5・総4846ページ</t>
  </si>
  <si>
    <t>夢野久作全集.eps</t>
  </si>
  <si>
    <t>1191定本　夢野久作全集(全8巻)</t>
  </si>
  <si>
    <t>幕末明治翻訳文学史  第一巻</t>
  </si>
  <si>
    <t>川戸道昭　著</t>
  </si>
  <si>
    <t>海外文化の急激な流入に対峙した幕末明治の日本で決定的な役割を果たした文学や伝記の翻訳書について、社会・政治的背景をも視野にいれながらテーマごとに詳述するオールカラーの文学史。第一巻では、主に江戸期から明治19年頃までを対象とし、17のテーマから幕末明治翻訳書の実像を探求する。</t>
  </si>
  <si>
    <t>B5変型・433ページ</t>
  </si>
  <si>
    <t>幕末明治翻訳文学史.eps</t>
  </si>
  <si>
    <t>1192幕末明治翻訳文学史  第一巻</t>
  </si>
  <si>
    <t>ファウスト</t>
  </si>
  <si>
    <t>ゲーテ／粂川麻里生訳</t>
  </si>
  <si>
    <t>ほぼ全てのセリフが詩であり、韻律を持った言葉として書かれた歌劇の魅力を最大限に引き出した、声に出して読む『ファウスト』！マルチヴァース（多層宇宙）の世界観が舞台上に展開される稀有な演劇作品の最新訳。</t>
  </si>
  <si>
    <t>A5・　528ページ</t>
  </si>
  <si>
    <t>ファウスト.eps</t>
  </si>
  <si>
    <t>1193ファウスト</t>
  </si>
  <si>
    <t>中島敦文学論</t>
  </si>
  <si>
    <t>ボヴァ・エリオ</t>
  </si>
  <si>
    <t>南洋群島や朝鮮に赴き、現地を舞台に小説を書いた中島は、社会や他者との相克を、歴史を、どう捉えていたのか。〈外地〉での足跡と作品を丹念に分析し、西洋思想の視座を取り入れることで、新たな作家像を描き出す意欲作。</t>
  </si>
  <si>
    <t>Ａ５・270ページ</t>
  </si>
  <si>
    <t>9784409161005.eps</t>
  </si>
  <si>
    <t>1194中島敦文学論</t>
  </si>
  <si>
    <t>プロレタリア文学とジェンダー</t>
  </si>
  <si>
    <t>飯田祐子、中谷いずみ、笹尾佳代　編著</t>
  </si>
  <si>
    <t>階級闘争が内包してきたジェンダー構造に着目し、小林多喜二や徳永直、葉山嘉樹、佐多稲子らの作品から、プロレタリア文学の実践を読み直す。民族やコロニアリズムなどの論点と階級闘争との交差にも着目して、プロレタリア文学の可能性と問題点を析出する。</t>
  </si>
  <si>
    <t>プロレタリア文学とジェンダー.eps</t>
  </si>
  <si>
    <t>1195プロレタリア文学とジェンダ-</t>
  </si>
  <si>
    <t>大修館シェイクスピア双書　第２集　リチャード二世</t>
  </si>
  <si>
    <t>篠崎実　編注</t>
  </si>
  <si>
    <t>［編注者が組み上げた英文テクストと充実した解説・注釈で原文を読み解くシリーズ］チューダー朝神話の原点となる王位喪失の悲劇。本文史のはらむ問題を解き明かし、歴史劇中白眉の詩がちりばめられた本文をあますところなく読み解く。</t>
  </si>
  <si>
    <t>リチャード二世.eps</t>
  </si>
  <si>
    <t>1196大修館シェイクスピア双書　第2集　リチャ-ド二世</t>
  </si>
  <si>
    <t>大修館シェイクスピア双書　第２集　ヘンリー四世　第一部・第二部</t>
  </si>
  <si>
    <t>河合祥一郎　編注</t>
  </si>
  <si>
    <t>［編注者が組み上げた英文テクストと充実した解説・注釈で原文を読み解くシリーズ］シェイクスピア最高の喜劇的人物フォールスタッフが登場する傑作歴史劇。ハル王子こと、後のヘンリー五世がフォールスタッフを追放する問題もあり、リチャード二世からの王位簒奪問題もある。</t>
  </si>
  <si>
    <t>四六・502ページ</t>
  </si>
  <si>
    <t>ヘンリー四世　第一部・第二部.eps</t>
  </si>
  <si>
    <t>1197大修館シェイクスピア双書　第2集　ヘンリ-四世　第一部・第二部</t>
  </si>
  <si>
    <t>大修館シェイクスピア双書　第２集　タイタス・アンドロニカス</t>
  </si>
  <si>
    <t>清水徹郎　編注</t>
  </si>
  <si>
    <t>［編注者が組み上げた英文テクストと充実した解説・注釈で原文を読み解くシリーズ］復讐が復讐を呼ぶ流血の古代ローマ。究極の悪党エアロンが身を捨てて愛児を守る。「子供は助けろ。…さなくば何が起ころうと知らぬ。復讐に憑かれて皆滅ぶがいい」軍人政治家ルーシアスは、聞く耳を持つのか？</t>
  </si>
  <si>
    <t>四六・242ページ</t>
  </si>
  <si>
    <t>タイタス・アンドロニカス.eps</t>
  </si>
  <si>
    <t>1198大修館シェイクスピア双書　第2集　タイタス・アンドロニカス</t>
  </si>
  <si>
    <t>大修館シェイクスピア双書　第２集　ウィンザーの陽気な女房たち</t>
  </si>
  <si>
    <t>竹村はるみ　編注</t>
  </si>
  <si>
    <t>［編注者が組み上げた英文テクストと充実した解説・注釈で原文を読み解くシリーズ］大酒飲みの大食漢で女好き。大言壮語を吐くが、小心者。道徳観念はかけらもなく、己の欲望にはとことん正直。愛すべき名物キャラクターのフォルスタッフがウィンザーの陽気な住人達と巻き起こす大騒動。</t>
  </si>
  <si>
    <t>ウィンザーの陽気な女房たち.eps</t>
  </si>
  <si>
    <t>1199大修館シェイクスピア双書　第2集　ウィンザ-の陽気な女房たち</t>
  </si>
  <si>
    <t>漢詩創作のための詩語集</t>
  </si>
  <si>
    <t xml:space="preserve"> 石川忠久　監修</t>
  </si>
  <si>
    <t>延べ25000の詩語を詠みたいテーマ・心情など１２００余の分類によって配列。平仄・韻目・読み・語義も記してあり、漢詩の作法にかなった詩語が容易に選び出せる。韻目や詩語の読みから引ける５つの索引を完備。「故事一覧」や「題詠詩題一覧」など付録も充実。</t>
  </si>
  <si>
    <t>漢詩創作のための詩語集.eps</t>
  </si>
  <si>
    <t>1200漢詩創作のための詩語集</t>
  </si>
  <si>
    <t>日本の感性と東洋の叡智</t>
  </si>
  <si>
    <t>中村順一</t>
  </si>
  <si>
    <t>シドニー総領事、ベルギー大使等を歴任した元外交官の著者が独特の文化をもつ日本を分析。日本人が元来もっていた特性「日本の感性」と、中国をはじめとするアジア圏から輸入された思想や風習「東洋の叡智」という切り口から、どう絡み合って文化形成がなされたか、その経緯を整理した一冊。</t>
  </si>
  <si>
    <t>2021年6月発行</t>
  </si>
  <si>
    <t>日本の感性と東洋の叡智.eps</t>
  </si>
  <si>
    <t>1201日本の感性と東洋の叡智</t>
  </si>
  <si>
    <t>太宰治全集 全10冊セット</t>
  </si>
  <si>
    <t>太宰 治</t>
  </si>
  <si>
    <t>第一創作集『晩年』から『人間失格』、さらに『もの思う葦』ほか随想集も含め、清新な装幀でおくる待望の文庫版全集。</t>
  </si>
  <si>
    <t>1989年10月刊行</t>
  </si>
  <si>
    <t>太宰治全集　全10冊セット.eps</t>
  </si>
  <si>
    <t>1202太宰治全集 全10冊セット</t>
  </si>
  <si>
    <t>宮沢賢治全集 全10冊セット</t>
  </si>
  <si>
    <t>宮沢賢治</t>
  </si>
  <si>
    <t>『春と修羅』、『注文の多い料理店』はじめ、賢治の全作品及び異稿を、綿密な校訂と定評ある本文によって贈る話題の文庫版全集。書簡など２巻増巻。</t>
  </si>
  <si>
    <t>1995年5月刊行</t>
  </si>
  <si>
    <t>宮沢賢治全集　全10冊セット.eps</t>
  </si>
  <si>
    <t>1203宮沢賢治全集 全10冊セット</t>
  </si>
  <si>
    <t>ファンタジーの世界地図</t>
  </si>
  <si>
    <t>ヒュー・ルイス＝ジョーンズ　編／栗原紀子　訳</t>
  </si>
  <si>
    <t>～ムーミン谷からナルニア国、ハリー・ポッターまで～　作家が挿絵掲載した地図、子どもの頃心奪われた架空の地図、クリエイターが製作した映画やテレビ番組作品に登場する架空の土地の地図、想像で描かれた古典的世界地図など、「地図」をテーマに眺めるだけでワクワクするビジュアル書籍。好評2刷。</t>
  </si>
  <si>
    <t>ファンタジーの世界地図.eps</t>
  </si>
  <si>
    <t>1204ファンタジ-の世界地図</t>
  </si>
  <si>
    <t>アリオスト　狂えるオルランド［新装版］　上下巻</t>
  </si>
  <si>
    <t>ルドヴィコ・アリオスト／脇功　訳</t>
  </si>
  <si>
    <t>波瀾万丈、奇想天外！　爛熟するルネッサンスの想像力が生んだ驚嘆の一大「ベストセラー」作品。悲劇的でありつつもコミカルで、抒情的でありながらも勇壮な——すべての要素をまとめ上げ、当時のヨーロッパ文学を完成の極致にまで高めた——めくるめく恋と冒険の物語。［新装復刊；初版2001年］</t>
  </si>
  <si>
    <t>A5・1,050ページ</t>
  </si>
  <si>
    <t>アリオスト　狂えるオルランド［新装版］　上下巻.eps</t>
  </si>
  <si>
    <t>1205アリオスト　狂えるオルランド[新装版]　上下巻</t>
  </si>
  <si>
    <t>ペトラルカ　カンツォニエーレ［新装版］</t>
  </si>
  <si>
    <t>フランチェスコ・ペトラルカ／池田廉　訳</t>
  </si>
  <si>
    <t>ヨーロッパの詩的伝統に屹立し、その感情の様式を決定した屈指の古典。わが国で初めての全訳であり、訳者苦心の訳文と語釈・影響関係等にわたる詳細な訳注によって、その言葉の奥行きと世界的な広がりとを余すところなく伝える読書界待望の労作である。［新装復刊；初版1992年］</t>
  </si>
  <si>
    <t>A5・818ページ</t>
  </si>
  <si>
    <t>ペトラルカ　カンツォニエーレ［新装版］.eps</t>
  </si>
  <si>
    <t>1206ペトラルカ　カンツォニエ-レ[新装版]</t>
  </si>
  <si>
    <t>小説のフィクショナリティ</t>
  </si>
  <si>
    <t>高橋幸平、久保昭博、日高佳紀　編</t>
  </si>
  <si>
    <t>小説がフィクションであるとはどういうことか。分析美学の影響下に、ポスト構造主義以降の文学・芸術理論を形成しつつあるフィクション論。欧米の主要な理論的アプローチを概観しながら日本独自の「フィクショナリティ」を照射し、近現代小説の新たな読みを提案。巻末にフィクション論主要文献リスト付</t>
  </si>
  <si>
    <t>A5・356ページ</t>
  </si>
  <si>
    <t>9784823411625.eps</t>
  </si>
  <si>
    <t>1207小説のフィクショナリティ</t>
  </si>
  <si>
    <t>井伏鱒二事典</t>
  </si>
  <si>
    <t>涌田佑　編</t>
  </si>
  <si>
    <t>井伏研究の第一人者による井伏文学事典。基礎的事項、作品、単行本、語彙、人名、地名、同人誌及び談話、対談、座談等１１００項目を立て解説した。</t>
  </si>
  <si>
    <t>A5・524ページ</t>
  </si>
  <si>
    <t>井伏鱒二事典.eps</t>
  </si>
  <si>
    <t>1208井伏鱒二事典</t>
  </si>
  <si>
    <t>新釈漢文大系 詩人編6　杜甫 上</t>
  </si>
  <si>
    <t>川合康三</t>
  </si>
  <si>
    <t>人はいかにあるべきかを問い続け、現在も凜然と屹立する詩聖・杜甫の詩から漫遊・求官・仕官・流浪・成都時期の詩181首を収録。厳密な校訂を経た原文と訓読（書き下し文）を上下に対比し、現代語訳・語注を施した。</t>
  </si>
  <si>
    <t>2019年5月刊行</t>
  </si>
  <si>
    <t>新釈漢文大系 詩人編6　杜甫 上.eps</t>
  </si>
  <si>
    <t>1209新釈漢文大系 詩人編6　杜甫 上</t>
  </si>
  <si>
    <t>琉球文学大系　　既刊６巻</t>
  </si>
  <si>
    <t>名桜大学『琉球文学大系』編集刊行委員会 編纂</t>
  </si>
  <si>
    <t>琉球文学研究120余年の中で待ち望まれてきた、琉球諸語による琉球文学本文、初の大系化。第一線の研究者30余名による最新の研究成果を結集し、諸本との厳密な校合で構築。頭注と詳細な語注を収録。適宜現代語訳を付す。既刊＝①②おもろさうし上下／⑪琉歌上／⑭組踊上／㉘琉球史関係史料1／㉟琉球民俗関係資料4。</t>
  </si>
  <si>
    <t>2022年３月〜2023年12月刊行</t>
  </si>
  <si>
    <t>A５・平均678ページ</t>
  </si>
  <si>
    <t>琉球文学大系.eps</t>
  </si>
  <si>
    <t>1210琉球文学大系　　既刊6巻</t>
  </si>
  <si>
    <t>世界の文字の図典〔普及版〕</t>
  </si>
  <si>
    <t>世界の文字研究会　編</t>
  </si>
  <si>
    <t>世界の文字はどのように生まれ、発達してきたのか。古代文字から現代の文字まで歴史上に現れた全ての文字を網羅。発生の由来と変遷、読み方・運用・文例、伝播と影響などを詳述し、数字や記号、便利な付録も充実。1200点の鮮明な図版でわかる、読んで、見て楽しい文字の大図鑑。</t>
  </si>
  <si>
    <t>2009年5月刊行</t>
  </si>
  <si>
    <t>菊判・640ページ</t>
  </si>
  <si>
    <t>世界の文字の図典　普及版.eps</t>
  </si>
  <si>
    <t>1211世界の文字の図典〔普及版〕</t>
  </si>
  <si>
    <t>平安時代記録語集成　上・下（全2巻）</t>
  </si>
  <si>
    <t>峰岸明</t>
  </si>
  <si>
    <t>半世紀以前より記録語辞典の編纂を志していた国語学の権威が遺した、平安時代の記録語約三万語の資料を集成。小右記・御堂関白記など11点から蒐集し、所出箇所（年月日・刊本頁行）・用例を示す。また、記録語辞典原稿の一部約2000項目を「記録語解義」として附載する。日本史・国語学・国文学、広く日本語に関心を有する読者必備の書。</t>
  </si>
  <si>
    <t>2016年7月刊行</t>
  </si>
  <si>
    <t>四六倍判・総3188ページ</t>
  </si>
  <si>
    <t>平安時代記録語集成.eps</t>
  </si>
  <si>
    <t>1212平安時代記録語集成　上・下(全2巻)</t>
  </si>
  <si>
    <t>26.ai</t>
  </si>
  <si>
    <t>感覚のエデン　岡﨑乾二郎批評選集 vol.1</t>
  </si>
  <si>
    <t>岡﨑乾二郎</t>
  </si>
  <si>
    <t>時を超えて交錯する思考の運動が、星座のように明晰なる一つの図形となって、新たな知覚と認識を導く。稀代の批評家・造形作家による美術史の解体＝再構築。デビュー以来紡いできた膨大な批評文を精選した、その思想の精髄。シリーズ第１弾。</t>
  </si>
  <si>
    <t>感覚のエデン　岡崎乾二郎批評選集 vol.1.eps</t>
  </si>
  <si>
    <t>1213感覚のエデン　岡﨑乾二郎批評選集 vol.1</t>
  </si>
  <si>
    <t>抽象の力</t>
  </si>
  <si>
    <t>戦後美術史の不文明を晴らし、現在こそ、その力を発揮するはずの抽象芸術の可能性を明らかにする。批評的視点による大胆かつ刺戟的な近代美術論。そして何よりも「美術の力」理解のための絶好の案内書。第69回芸術選奨文部科学大臣賞（評論部門）受賞。</t>
  </si>
  <si>
    <t>Ａ５・440ページ</t>
  </si>
  <si>
    <t>抽象の力.eps</t>
  </si>
  <si>
    <t>1214抽象の力</t>
  </si>
  <si>
    <t>16・17世紀の数学的音楽理論</t>
  </si>
  <si>
    <t>大愛崇晴</t>
  </si>
  <si>
    <t>本書では、自然観に大きな変革が生じた16・17世紀を中心に、音楽と数学の関係の展開を追いつつ、音楽を聴く主体の感性的判断の位置づけを分析。知性・理性の対象だった音楽が、感覚・感性の対象と見なされていく過程を精緻に読み解く。</t>
  </si>
  <si>
    <t>『16・17世紀の数学的音楽理論』.eps</t>
  </si>
  <si>
    <t>121516・17世紀の数学的音楽理論</t>
  </si>
  <si>
    <t>パゾリーニ</t>
  </si>
  <si>
    <t>四方田犬彦</t>
  </si>
  <si>
    <t>生誕百年・巨大なる謎。 現代イタリア最大の詩人の一人にして、人間の禁忌を問い続けた映画監督。少年愛の小説家にして、挑発的な政治批評家。無垢の情熱に満ちた人生と芸術を、縦横無尽に解明。 書下ろし3000枚、畢生のライフワーク！</t>
  </si>
  <si>
    <t>A5・1088ページ</t>
  </si>
  <si>
    <t>パゾリーニ.eps</t>
  </si>
  <si>
    <t>1216パゾリ-ニ</t>
  </si>
  <si>
    <t>ルイス・ブニュエル【増補改訂版】</t>
  </si>
  <si>
    <t>危険な巨匠！シュルレアリスムと邪悪なユーモア。ダリとの共作『アンダルシアの犬』で鮮烈にデビュー。作品ごとにスキャンダルとセンセーションを巻き起こした伝説の巨匠。過激な映像と仮借なき批評精神を貫いたその全貌を解明する。 芸術選奨文部科学大臣賞受賞作を増補改訂！</t>
  </si>
  <si>
    <t>A5・700ページ</t>
  </si>
  <si>
    <t>ルイス・ブニュエル【増補改訂版】.eps</t>
  </si>
  <si>
    <t>1217ルイス・ブニュエル【増補改訂版】</t>
  </si>
  <si>
    <t>アートにみる身ぶりとしぐさの文化史</t>
  </si>
  <si>
    <t>デズモンド・モリス ／伊達淳　訳</t>
  </si>
  <si>
    <t>お辞儀や舌を出すしぐさ、腕を組む、あくびをする、など、人間のさまざまな身ぶりとしぐさが芸術作品の中にどのように描かれているのか。著名な動物行動学者で画家でもある著者が、特定の身ぶりやしぐさについて、広範な時代・地域・ジャンルの芸術作品を紹介しながら解説する。図版総数231点。</t>
  </si>
  <si>
    <t>B5変型判・320ぺージ</t>
  </si>
  <si>
    <t>アートにみる身ぶりとしぐさの文化史.eps</t>
  </si>
  <si>
    <t>1218ア-トにみる身ぶりとしぐさの文化史</t>
  </si>
  <si>
    <t>マンガ！　大英博物館マンガ展図録</t>
  </si>
  <si>
    <t>ニコル・クーリッジ・ルーマニエール、松葉涼子　編／松葉涼子　日本語版監修／山川早霧、飯原裕美　訳</t>
  </si>
  <si>
    <t>2019年、大英博物館で開催され大好評を博した「マンガ展」公式図録の日本語版。時代や掲載誌・出版社を横断し、広く文化としてのマンガを俯瞰するユニークな構成。名作の原画を含む図版を多数掲載、著名な漫画家のインタビューや、美術や歴史の観点からの考察記事も充実、マンガファン垂涎の一冊。</t>
  </si>
  <si>
    <t>A4変型判・352ページ</t>
  </si>
  <si>
    <t>マンガ大英博物館マンガ展図録.eps</t>
  </si>
  <si>
    <t>1219マンガ!　大英博物館マンガ展図録</t>
  </si>
  <si>
    <t>校訂　原本　古画備考（全５巻）</t>
  </si>
  <si>
    <t>古画備考研究会　編</t>
  </si>
  <si>
    <t>◆朝岡興禎編著『古画備考』巻1～48を底本に、朝岡自筆の縮図、印章、署名等の画像とともに全翻刻、項目索引を付す◆巻49～51は東京国立博物館蔵『古画備考』（図書寮印本）を底本に同様の校訂を行う◆太田謹増訂本と、その底本である東京国立博物館蔵本より校合を行いその校異を註に記載</t>
  </si>
  <si>
    <t>A5・総3224ページ</t>
  </si>
  <si>
    <t>校訂　原本　古画備考.eps</t>
  </si>
  <si>
    <t>1220校訂　原本　古画備考(全5巻)</t>
  </si>
  <si>
    <t>土門拳</t>
  </si>
  <si>
    <t>土門拳の名作写真を大迫力画面で見せる！名著『古寺巡礼』を中心に、古寺、仏像に関する土門拳の名作写真２１６点を、Ｂ２判の超大画面で掲載。半世紀以上前に撮影された写真が最新の印刷技術で鮮やかに蘇る！デジタル写真を凌駕するど迫力を堪能！</t>
  </si>
  <si>
    <t>2021年5月刊</t>
  </si>
  <si>
    <t>Ｂ２判・284ページ</t>
  </si>
  <si>
    <t>土門拳.eps</t>
  </si>
  <si>
    <t>1221土門拳</t>
  </si>
  <si>
    <t>日本美術全集　全２０巻</t>
  </si>
  <si>
    <t>日本で一番新しい「日本美術全集」です。過去の全集では扱いの少なかった「伊藤若冲」など、現代の研究と解釈を元に多数掲載しています。</t>
  </si>
  <si>
    <t>2015年12月〜2016年2月刊行</t>
  </si>
  <si>
    <t>Ｂ４判</t>
  </si>
  <si>
    <t>日美完結.psd</t>
  </si>
  <si>
    <t>1222日本美術全集　全20巻</t>
  </si>
  <si>
    <t>Ｘ線と映画</t>
  </si>
  <si>
    <t>リサ・カートライト／長谷正人　監訳／望月由紀　訳</t>
  </si>
  <si>
    <t>映像技術によって「生命」を明視しようとする科学的観察の欲望を、多様な事例と豊富な図版から明らかにする。それら医学の欲望が「生命」を把持し統制しようと格闘した歴史をたどり、現代のCTやMRIなどの画像技術へつながる医学的な映像実践と映画との関係を検証する映画研究・視覚文化論の成果。</t>
  </si>
  <si>
    <t>Ｘ線と映画.eps</t>
  </si>
  <si>
    <t>1223X線と映画</t>
  </si>
  <si>
    <t>日本刀工　刀銘大鑑</t>
  </si>
  <si>
    <t>飯田一雄</t>
  </si>
  <si>
    <t>日本刀研究の第一人者、その50年におよぶ研究成果と収集資料の集大成。日本刀史に名を残す代表工のみならず二・三流工まで加えた約4000人の刀工の経歴を詳細解説。約3000点の図版や写真を合わせ、索引や用語解説、主要刀工系図等を付して構成する刀工銘の決定版。</t>
  </si>
  <si>
    <t>2016年2月発行</t>
  </si>
  <si>
    <t>B5・968ページ</t>
  </si>
  <si>
    <t>刀工.eps</t>
  </si>
  <si>
    <t>1224日本刀工　刀銘大鑑</t>
  </si>
  <si>
    <t>ガンダーラの仏教彫刻と生天思想</t>
  </si>
  <si>
    <t>田辺理</t>
  </si>
  <si>
    <t>一見しただけでは仏教と関係があるか否かわからない、ガンダーラ仏教美術の非仏教的な外観の彫刻に着目し、ローマ美術や古代インドの仏教美術との比較、考察を行うことにより、ガンダーラの仏教彫刻と生天思想が深く関連していることを解き明かす。東西美術の架け橋となる画期的な研究成果。</t>
  </si>
  <si>
    <t>Ａ5・528ページ</t>
  </si>
  <si>
    <t>ガンダーラの仏教彫刻と生天思想.eps</t>
  </si>
  <si>
    <t>1225ガンダ-ラの仏教彫刻と生天思想</t>
  </si>
  <si>
    <t>古代中世絵絹集成</t>
  </si>
  <si>
    <t>泉武夫</t>
  </si>
  <si>
    <t>日本絵画史研究において、様式分析以外の手段で制作年代の判断を補強するために、絵画の基底材である絵絹（画絹）の組織の変化と絵画様式の変遷という点についての著者30年以上にわたる収集・調査の成果を公刊する。国宝40件・重要文化財78件を含む150件194点の作品の絹目画像を掲載。</t>
  </si>
  <si>
    <t>Ｂ4・220ページ</t>
  </si>
  <si>
    <t>古代中世絵絹集成.eps</t>
  </si>
  <si>
    <t>1226古代中世絵絹集成</t>
  </si>
  <si>
    <t>日本中世肖像彫刻史研究</t>
  </si>
  <si>
    <t>根立研介</t>
  </si>
  <si>
    <t>本書は、わが国の肖像彫刻について論じた研究書である。特にその制作が本格化した鎌倉時代の肖像彫刻に焦点を当て、中世肖像彫刻史の展開の様相や、肖像彫刻の造像目的や機能などを論じるとともに、この時期に造られた肖像彫刻の特色や性格を明らかにしようとするものである。</t>
  </si>
  <si>
    <t>Ｂ5・304ページ</t>
  </si>
  <si>
    <t>日本中世肖像彫刻史研究.eps</t>
  </si>
  <si>
    <t>1227日本中世肖像彫刻史研究</t>
  </si>
  <si>
    <t>仏教と造形　—信仰から考える美術史</t>
  </si>
  <si>
    <t>長岡龍作</t>
  </si>
  <si>
    <t>仏教美術をはじめとする作品が制作された「場」までを考察の対象として（１）仏身観と表象、（２）死後世界における祈願と造形の機能、（３）古代日本における現世観と造形の役割、という三部で構成、人間の宗教的営為の中で果たす造形の役割を明らかにし、その背後にある人間精神を問い直す。</t>
  </si>
  <si>
    <t>Ｂ5・478ページ</t>
  </si>
  <si>
    <t>仏教と造形.eps</t>
  </si>
  <si>
    <t>1228仏教と造形　-信仰から考える美術史</t>
  </si>
  <si>
    <t>ボストン美術館　日本美術総合調査図録</t>
  </si>
  <si>
    <t>辻惟雄、アン・ニシムラ・モース、髙岸輝　監修</t>
  </si>
  <si>
    <t>1991年から3度にわたり行われた、ボストン美術館に所蔵される日本美術悉皆調査の総合図録。所蔵作品2976件の制作年代・法量・落款さらに調査者による所見など、詳細なデータを提供。また図版篇として3494点の画像を収録し、世界に類をみない貴重な日本美術コレクションの全貌を一冊に。</t>
  </si>
  <si>
    <t>A4・1008ページ</t>
  </si>
  <si>
    <t>ボストン美術館.eps</t>
  </si>
  <si>
    <t>1229ボストン美術館　日本美術総合調査図録</t>
  </si>
  <si>
    <t>新装版バウハウス叢書【全14巻】</t>
  </si>
  <si>
    <t>ヴァルター・グロピウス、L・モホリ=ナギ　編</t>
  </si>
  <si>
    <t>1919年、ヴァルター・ グロピウスの提唱により設立された芸術総合学校、バウハウス。グロピウスとバウハウスの基礎教育を支えたL・モホリ＝ナギの企画・編集で1925年から刊行が開始され、bauhausの名をモダン・デザインの歴史に刻んだ『バウハウス叢書』の日本語版、待望の復刊！</t>
  </si>
  <si>
    <t>B5・1996ページ</t>
  </si>
  <si>
    <t>バウハウス叢書.eps</t>
  </si>
  <si>
    <t>1230新装版バウハウス叢書【全14巻】</t>
  </si>
  <si>
    <t>彫刻の歴史</t>
  </si>
  <si>
    <t>アントニー・ゴームリー　マーティン・ゲイフォード　著　石崎　尚・林　卓行　翻訳</t>
  </si>
  <si>
    <t>彫刻の世界的巨匠と、いま最も注目される批評家による対話で構成。18 のユニークな歴史的論点により、「彫刻」の流れを徹底読解。世界各地の代表的彫刻・立体作品を大判フルカラーで掲載。先史時代の遺跡・遺物から、現代の彫刻、芸術動向の展開までを厳選。</t>
  </si>
  <si>
    <t>A4変型・392ページ</t>
  </si>
  <si>
    <t>彫刻の歴史.eps</t>
  </si>
  <si>
    <t>1231彫刻の歴史</t>
  </si>
  <si>
    <t>ART SINCE 1900　図鑑1900年以後の芸術</t>
  </si>
  <si>
    <t>ハル・フォスター他　著</t>
  </si>
  <si>
    <t>20世紀から現在までのアートを知るための必要なすべてを備えた決定的な名著。芸術家・グループ、運動・動向、思潮・思想について800を超える作品図版とともに取り上げながら明快に論じる。</t>
  </si>
  <si>
    <t>A4変型・896ページ</t>
  </si>
  <si>
    <t>ＡＲＴ　SＩＮＣＥ１９００　図鑑１９００年以後の芸術.eps</t>
  </si>
  <si>
    <t>64-3_美術出版社</t>
  </si>
  <si>
    <t>美術出版社</t>
  </si>
  <si>
    <t>評伝　ゲルハルト・リヒター</t>
  </si>
  <si>
    <t>ディートマー・エルガー／清水穣　訳</t>
  </si>
  <si>
    <t>ドイツで２００２年に刊行された評伝『Gerhard Richter. Maler　Biografie und Werk（画家ゲルハルト・リヒター、伝記と作品）』をベースに、近年の活動を新たに書き下ろした新版。作品図版やプライベートフォトなどおよそ１５０点を掲載。</t>
  </si>
  <si>
    <t>評伝　ゲルハルト・リヒター.eps</t>
  </si>
  <si>
    <t>1233評伝　ゲルハルト・リヒタ-</t>
  </si>
  <si>
    <t>生命の讃歌　建築家 梵寿綱＋羽深隆雄</t>
  </si>
  <si>
    <t>梵寿綱、羽深隆雄、鈴木博之、倉方俊輔、細野透</t>
  </si>
  <si>
    <t>早稲田大学そばにある奇怪な建物「和世陀」を１９８３年に設計した建築家・梵寿綱（ぼん・じゅこう）と、旅館「仙寿庵」、鮨屋「銀座久兵衛・別館」などを手がけた建築家・羽深隆雄の２名を紹介する異色の建築作品集。日英表記。</t>
  </si>
  <si>
    <t>B4変・260ページ</t>
  </si>
  <si>
    <t>生命の讃歌　建築家　梵寿綱＋羽深隆雄.eps</t>
  </si>
  <si>
    <t>1234生命の讃歌　建築家 梵寿綱+羽深隆雄</t>
  </si>
  <si>
    <t>震美術論</t>
  </si>
  <si>
    <t>椹木野衣</t>
  </si>
  <si>
    <t>第６８回芸術選奨 評論等部門 文部科学大臣賞受賞。自然災害による破壊と復興、そして反復と忘却を繰り返してきた日本列島という「悪い場所」において、はたして、西欧で生まれ発達した「美術」そのものが成り立つのかー。新たな美術史を紡ぎ出す画期的美術評論。</t>
  </si>
  <si>
    <t>四六判・452ページ</t>
  </si>
  <si>
    <t>震美術論.eps</t>
  </si>
  <si>
    <t>1235震美術論</t>
  </si>
  <si>
    <t>四代田辺竹雲斎—守・破・離—</t>
  </si>
  <si>
    <t>四代田辺竹雲斎</t>
  </si>
  <si>
    <t>四代田辺竹雲斎のこれまでの制作活動を「守」、 「破」、「離」の３カテゴリーに分類し、写真作品集３冊、論考集(竹の素材、技法等含む)の４冊セットで構成する作品集。掲載作品数１１４点に及ぶ充実の内容。日、英、中トリリンガル。</t>
  </si>
  <si>
    <t>A4変・532ページ</t>
  </si>
  <si>
    <t>四代田辺竹雲斎—守・破・離—.eps</t>
  </si>
  <si>
    <t>1236四代田辺竹雲斎-守・破・離-</t>
  </si>
  <si>
    <t>ライブラリー　日本美術史</t>
  </si>
  <si>
    <t xml:space="preserve">山下裕二　監修、高岸輝　監修 </t>
  </si>
  <si>
    <t>500点以上にもおよぶ豊富なビジュアルとともに日本美術の通史を学ぶ。25名の第一線で活躍する研究者たちが贈る「最新」の美術史を通じて、日本美術とは何か、そしてわたしたち日本人とは何かを知る手がかりとなる一冊。</t>
  </si>
  <si>
    <t>2014年3月刊行</t>
  </si>
  <si>
    <t>B5判・380ページ</t>
  </si>
  <si>
    <t>ライブラリー　日本美術史.eps</t>
  </si>
  <si>
    <t>1237ライブラリ-　日本美術史</t>
  </si>
  <si>
    <t>ライブラリー　西洋美術史</t>
  </si>
  <si>
    <t xml:space="preserve">秋山聰　監修、田中正之　監修 </t>
  </si>
  <si>
    <t>「美術」の起源から、現代まで、約700点におよぶ豊富なビジュアルとともに通史を学ぶ、最新の「西洋美術史」。重要項目を見開きごとに掲載し、そのポイントがひと目でわかる構成です。執筆者は第一線で活躍する研究者。最新の視点から、いま私たちが学ぶべきポイントをわかりやすく解説。</t>
  </si>
  <si>
    <t>B5判・432ページ</t>
  </si>
  <si>
    <t>ライブラリー　西洋美術史.eps</t>
  </si>
  <si>
    <t>1238ライブラリ-　西洋美術史</t>
  </si>
  <si>
    <t>美学の事典</t>
  </si>
  <si>
    <t>美学会　編</t>
  </si>
  <si>
    <t xml:space="preserve">あらゆるものに向けられる人間の感性は、どのように動き、何に動かされてるのでしょうか。洞窟壁画からVRまで、「美しい」から「醜い」まで、人間の感性を概観し、新たな思索の入り口となるような大変ユニークな一冊。 </t>
  </si>
  <si>
    <t>9784621305423.eps</t>
  </si>
  <si>
    <t>1239美学の事典</t>
  </si>
  <si>
    <t>中国アニメーション史　中国学術文庫 ①</t>
    <phoneticPr fontId="1"/>
  </si>
  <si>
    <t>孫立軍 主編／水野衛子 訳</t>
  </si>
  <si>
    <t>中国アニメ、95年間にわたる歴史を紹介。各章ごとに各時期のアニメの創作と探求、代表作と特徴、成功体験と教訓、主なアニメ制作現場、アニメの規模などを紹介し、中国のアニメーター47人の生涯とその業績を詳述。1000本以上の中国アニメの作品年表を掲載。台湾及び香港のアニメを初めて紹介。</t>
  </si>
  <si>
    <t>A５・620頁</t>
  </si>
  <si>
    <t>中国アニメーション史.eps</t>
  </si>
  <si>
    <t>1240中国アニメ-ション史　中国学術文庫 ①</t>
  </si>
  <si>
    <t>中世やまと絵史論</t>
  </si>
  <si>
    <t>髙岸輝</t>
  </si>
  <si>
    <t>やまと絵は中世の四百年間において、あらゆる絵画の基盤であった。多ジャンルの作例を分析し、視覚による世界把握のありようを探るとともに、絵師や流派による表現様式の展開を追う。権力者による注文、鑑賞、蒐集の実態にも目を向け、社会を映し出す鏡としての役割を鮮やかに解き明かした注目の書。</t>
  </si>
  <si>
    <t>中世やまと絵史論.eps</t>
  </si>
  <si>
    <t>1241中世やまと絵史論</t>
  </si>
  <si>
    <t>中世仏教絵画の図像誌</t>
  </si>
  <si>
    <t>山本聡美</t>
  </si>
  <si>
    <t>日本美術史は、仏教との関係を看過して語りえない。漢訳仏典を淵源とする図像が絵巻や掛幅に広く用いられ、時に、世俗の文学や伝承とも結びついて多義的な意味と霊性を獲得した。中世日本における闇の表象を取り上げ、各々の図像成立と受容の歴史に迫る。</t>
  </si>
  <si>
    <t>A5判・504ページ</t>
  </si>
  <si>
    <t>中世仏教絵画の図像誌.eps</t>
  </si>
  <si>
    <t>1242中世仏教絵画の図像誌</t>
  </si>
  <si>
    <t>27.ai</t>
  </si>
  <si>
    <t xml:space="preserve">熟語本位英和中辞典　新版 </t>
  </si>
  <si>
    <t>斎藤秀三郎　著,豊田実　増補,八木克正　校注</t>
  </si>
  <si>
    <t>英和辞典の古典『熟語本位　英和中辞典』は『斎藤英和』の通称で親しまれ、熟語を重視した圧倒的に多くの用例と懇切な解説、様々な文体を駆使した訳文で,刊行以来100万を超える読者に支持されてきた。新版は漢字・かな遣いを改め、ルビを施し、校注を付して現代の読者に読みやすく使いやすい形にした。全文検索のできるCD‐ROM付。</t>
  </si>
  <si>
    <t>菊判・2016ページ</t>
  </si>
  <si>
    <t>熟語本位英和中辞典.eps</t>
  </si>
  <si>
    <t xml:space="preserve">1243熟語本位英和中辞典　新版 </t>
  </si>
  <si>
    <t>科学・ビジネス英語活用辞典</t>
  </si>
  <si>
    <t>篠田義明　執筆主幹／前田秀夫　編集／ 渡辺洋一　校正・執筆協力</t>
  </si>
  <si>
    <t>科学技術用語や関連する英語を中心に約４万の豊富な用例を収集。「名詞＋動詞／形容詞」「動詞＋副詞／前置詞」「形容詞＋副詞／前置詞」などのコロケーション別にまとめた。また日本人が間違えやすい類語の使い分けや語法など注意すべき点を囲み記事で解説。科学技術英語の活用に役立つ。</t>
  </si>
  <si>
    <t>A5変型判・970ページ</t>
  </si>
  <si>
    <t>科学ビジネス英語活用辞典.02.eps</t>
  </si>
  <si>
    <t>1244科学・ビジネス英語活用辞典</t>
  </si>
  <si>
    <t>英米法律語辞典</t>
  </si>
  <si>
    <t>小山貞夫 編著</t>
  </si>
  <si>
    <t>法律英語を正しく理解するために、法律家・法実務家・法学生必携。見出し項目約35,000。法律専門語のみならず、法律関係の文献や報道記事を読む上で有用な一般語・日常語・俗語・人名も広範囲に採録。引きやすい小項目主義。クロスレファレンスも充実。</t>
  </si>
  <si>
    <t>2011年6月刊行</t>
  </si>
  <si>
    <t>A5判・1440ページ</t>
  </si>
  <si>
    <t>英米法律語辞典.02.eps</t>
  </si>
  <si>
    <t>1245英米法律語辞典</t>
  </si>
  <si>
    <t>日本語オノマトペ辞典</t>
  </si>
  <si>
    <t>編：小野　正弘</t>
  </si>
  <si>
    <t>日本語のオノマトペ（擬音・擬態語）約４５００語を収録した最新・最大規模の決定版。用例を豊富に紹介し、類似表現のニュアンスの違いなどを分かり易く解説した、読んで楽しく、表現力がアップする日本語辞典です。</t>
  </si>
  <si>
    <t>2007年10月刊行</t>
  </si>
  <si>
    <t>Ａ５判・770ページ</t>
  </si>
  <si>
    <t>日本語オノマトペ辞典.psd</t>
  </si>
  <si>
    <t>1246日本語オノマトペ辞典</t>
  </si>
  <si>
    <t>中日辞典　第３版</t>
  </si>
  <si>
    <t>北京商務印書館</t>
  </si>
  <si>
    <t>収録語数１０万語と最大級のロングセラー中日辞典の最新版。現代中国を知るための新語約８０００語を増補。充実した語法解説と豊富な用例でさらに進化。付録の資料集は実用的な情報が満載です。</t>
  </si>
  <si>
    <t>2016年11月刊行</t>
  </si>
  <si>
    <t>Ｂ６判・2,338ページ</t>
  </si>
  <si>
    <t>中日辞典.eps</t>
  </si>
  <si>
    <t>1247中日辞典　第3版</t>
  </si>
  <si>
    <t>日中辞典　第３版</t>
  </si>
  <si>
    <t>北京・対外経済貿易大学</t>
  </si>
  <si>
    <t>ロングセラー日中辞典の最新版。新語を数多く増補し、収録語数は類書最大級。「日本文化紹介」「場面別会話表現」など充実のコラムも学習をサポート。中国語で発信するための必携ツールです。</t>
  </si>
  <si>
    <t>Ｂ６判・2,130ページ</t>
  </si>
  <si>
    <t>日中辞典.eps</t>
  </si>
  <si>
    <t>1248日中辞典　第3版</t>
  </si>
  <si>
    <t>小学館　韓日辞典</t>
  </si>
  <si>
    <t>編：油谷　幸利</t>
  </si>
  <si>
    <t>収録項目１１万、用例６万５千。好評を博した『朝鮮語辞典』の改訂新版。最新の正書法に基づき内容を一新。主に北朝鮮で用いる語彙も多数追加。日韓小辞典、助数詞一覧、漢字音訓索引など付録も充実。</t>
  </si>
  <si>
    <t>Ｂ６判・2,082ページ</t>
  </si>
  <si>
    <t>韓日辞典表1.eps</t>
  </si>
  <si>
    <t>1249小学館　韓日辞典</t>
  </si>
  <si>
    <t>プログレッシブ　タイ語辞典</t>
  </si>
  <si>
    <t>編・著：傍士　豊</t>
  </si>
  <si>
    <t>「タイ—日」編、「発音記号」編、「日本語索引」編の３部構成。基本語、合成語など見出し項目約１万、用例１万７千。用例にはすべて発音記号を付加。詳しい語法解説と注記、タイの生活や文化に関するコラムも充実。</t>
  </si>
  <si>
    <t>Ｂ6判・1,056ページ</t>
  </si>
  <si>
    <t>プログレッシブ　タイ語辞典.eps</t>
  </si>
  <si>
    <t>1250プログレッシブ　タイ語辞典</t>
  </si>
  <si>
    <t>現代フランス料理用語辞典</t>
  </si>
  <si>
    <t>辻静雄料理教育研究所　編著</t>
  </si>
  <si>
    <t>フランス料理の現在を写し取る、プロユースに応える仏和・和仏英用語辞典。約4300項目を収録。フランス料理の基礎技術からグローバル化時代の現代的技術まで対応した。「フランス料理史年表」「動詞活用表」ほか付録も充実。</t>
  </si>
  <si>
    <t>四六・426ページ</t>
  </si>
  <si>
    <t>現代フランス料理用語辞典.eps</t>
  </si>
  <si>
    <t>1251現代フランス料理用語辞典</t>
  </si>
  <si>
    <t>［例解］現代レトリック事典</t>
  </si>
  <si>
    <t>瀬戸賢一、宮畑一範、小倉雅明　編著</t>
  </si>
  <si>
    <t>たかがことば、されどことば。ことばによって人は傷つき、また鼓舞される。そこに働くのはレトリックの力。「ことばのあや」こそが人を動かし、世界を認識させる原動力になる。生気あふれる実例を挙げ、多彩な言語表現のありようを72のレトリックの技法を手がかりに解明する。</t>
  </si>
  <si>
    <t>［例解 ］現代レトリック事典.eps</t>
  </si>
  <si>
    <t>1252[例解]現代レトリック事典</t>
  </si>
  <si>
    <t>大きな文字 二色刷り　明鏡国語辞典 第三版</t>
  </si>
  <si>
    <t>北原保雄　編</t>
  </si>
  <si>
    <t>『明鏡国語辞典 第三版』の大型版。通常版から文字を約1.5倍に拡大した。二色刷りを最大限に活かしたレイアウト。言葉の正しい使い方を詳しく解説。改まった場面で使える言葉がわかる「品格」欄。画数の多い漢字をズームアップ。漢字の書き分けや読み分けを解説。便利な索引付き。</t>
  </si>
  <si>
    <t>B5・1922ページ</t>
  </si>
  <si>
    <t>大きな文字　二色刷り　明鏡国語事典　第三版.eps</t>
  </si>
  <si>
    <t>1253大きな文字 二色刷り　明鏡国語辞典 第三版</t>
  </si>
  <si>
    <t>日本語シソーラス　第２版　類語検索辞典　</t>
  </si>
  <si>
    <t>山口翼　編</t>
  </si>
  <si>
    <t>意味の類似に従って言葉をグルーピングした類語検索辞典。収録語句数は類語辞典最大の、のべ33万語句。メール、手紙、論文など幅広く活用でき、ぴったりな語句・言い回しが必ず見つかる、最強の「ことば探し」辞典。</t>
  </si>
  <si>
    <t>2016年5月刊行</t>
  </si>
  <si>
    <t>A5・1626ページ</t>
  </si>
  <si>
    <t>日本語シソーラス第２版.eps</t>
  </si>
  <si>
    <t>1254日本語シソ-ラス　第2版　類語検索辞典　</t>
  </si>
  <si>
    <t>日本語文法事典</t>
  </si>
  <si>
    <t>日本語文法学会 編</t>
  </si>
  <si>
    <t>20世紀後半以降格段の多様化・深化を遂げた日本語文法研究の成果を集大成。重要事項514項目を50音順に配列し、第一線の研究者133名がわかりやすく解説した。多角的な論議が交わされている事項については立脚点の異なる複数の研究者が執筆し、問題点を全体像の中で捉え直し複眼的な視点から今後を展望する基盤を提供。</t>
  </si>
  <si>
    <t>2014年7月刊行</t>
  </si>
  <si>
    <t xml:space="preserve">A5・762ページ </t>
  </si>
  <si>
    <t>日本語文法事典.eps</t>
  </si>
  <si>
    <t>1255日本語文法事典</t>
  </si>
  <si>
    <t>大漢和辞典 全15巻</t>
  </si>
  <si>
    <t>諸橋轍次 著</t>
  </si>
  <si>
    <t>親字５万字、熟語53万語。古今の辞書、および詩経・論語・孟子・老荘をはじめとする先秦の文献から唐宋の詩文、明清小説、歴代の史書などに至るまで、あらゆる資料を渉猟参酌して収録した最大級の言葉の辞典。『語彙索引』は、国語辞典と同じように五十音順の仮名見出しから直接熟語の検索を可能にした。</t>
  </si>
  <si>
    <t>2000年5月刊行</t>
  </si>
  <si>
    <t xml:space="preserve">B5・18000ページ </t>
  </si>
  <si>
    <t>大漢和辞典全15巻.eps</t>
  </si>
  <si>
    <t>1256大漢和辞典 全15巻</t>
  </si>
  <si>
    <t>ヒンディー語＝日本語辞典</t>
  </si>
  <si>
    <t>古賀勝郎、高橋明　編</t>
  </si>
  <si>
    <t>日常生活、文化、宗教、歴史、文学から、ビジネス、政治、経済、科学の専門用語にいたるまで、広い分野の語彙を収め、今日の標準ヒンディー語世界の全貌をとらえた本格的大辞典。見出し語数約８万。古典サンスクリット語由来の日常語、高級語彙に加えて、ペルシア語・アラビア語からの借用語彙や、現在インドで多用される英語の語彙なども収録。</t>
  </si>
  <si>
    <t>2006年3月刊行</t>
  </si>
  <si>
    <t>B5・1472ページ</t>
  </si>
  <si>
    <t>ヒンディー語＝日本語辞典.eps</t>
  </si>
  <si>
    <t>1257ヒンディ-語=日本語辞典</t>
  </si>
  <si>
    <t>詳解ベトナム語辞典</t>
  </si>
  <si>
    <t xml:space="preserve">川本邦衛　編 </t>
  </si>
  <si>
    <t>現代ベトナム人の日常語から政治・経済、宗教・民俗、文学作品、医療、科学分野の用語まで、約55,500語を収録。見出し語選定から語義・用例執筆までのすべてを、ネイティブの協力を得ながら日本人研究者が一から行った初めての越日辞典。日本人学習者の使いやすさを追求した見出し語記述と配列、基本語を中心とした豊富な用例が好評。</t>
  </si>
  <si>
    <t>2011年8月刊行</t>
  </si>
  <si>
    <t xml:space="preserve">A5・2022ページ </t>
  </si>
  <si>
    <t>詳解ベトナム語辞典.eps</t>
  </si>
  <si>
    <t>1258詳解ベトナム語辞典</t>
  </si>
  <si>
    <t xml:space="preserve">漢字　イメージ・ネットワーク辞典 </t>
  </si>
  <si>
    <t>加納喜光</t>
  </si>
  <si>
    <t>常用漢字のうち複数の意味（多義）を持つ１３３７字の構造をレトリック論（認知言語学の意味論）によって解析。漢字の「意味」でつながるグループと「イメージ」でつながるグループにまとめて解説。漢字を大きなまとまりで理解し覚える、全く新しい見方を提示する「漢字辞典」。</t>
  </si>
  <si>
    <t>A5・1048ページ</t>
  </si>
  <si>
    <t>漢字イメージ・ネットワーク辞典.eps</t>
  </si>
  <si>
    <t xml:space="preserve">1259漢字　イメ-ジ・ネットワ-ク辞典 </t>
  </si>
  <si>
    <t>ＮEＷ斎藤和英大辞典　新版</t>
  </si>
  <si>
    <t>斎藤秀三郎／日外アソシエーツ編</t>
  </si>
  <si>
    <t>昭和3年に日英社から刊行された近代英語学の大家・斎藤秀三郎が完成させた『斎藤和英大辞典』を、新字・新かな・五十音順に改め、現代の利用者に使いやすく編集して覆刻。『NEW斎藤和英大辞典 普及版』（2002.12刊）の新装再版。俳句など、英訳しにくい日本独自の慣用表現を多数収録。</t>
  </si>
  <si>
    <t>A5・1944ページ</t>
  </si>
  <si>
    <t>NEW斎藤和英大辞典_新版.eps</t>
  </si>
  <si>
    <t>1260NEW斎藤和英大辞典　新版</t>
  </si>
  <si>
    <t>28.ai</t>
  </si>
  <si>
    <t>岩波　世界人名大辞典</t>
  </si>
  <si>
    <t>岩波書店辞典編集部　編</t>
  </si>
  <si>
    <t>総項目数38,980、日本最大の外国人名事典。神話伝説上の人物から現存者までを網羅。小説や映画の登場人物など架空人名、グループ名・家名も数多く収録する。</t>
  </si>
  <si>
    <t>B5・3616ページ</t>
  </si>
  <si>
    <t>岩波世界人名大辞典.eps</t>
  </si>
  <si>
    <t>1261岩波　世界人名大辞典</t>
  </si>
  <si>
    <t>岩波　哲学・思想事典</t>
  </si>
  <si>
    <t>廣松渉，子安宣邦，三島憲一，宮本久雄，佐々木力，野家啓一，末木文美士　編</t>
  </si>
  <si>
    <t>西洋哲学ならびに、東アジアを中心として東洋思想、インド仏教思想、イスラーム思想など、現在、哲学や思想を学び、思索を深める上で必要な領域を一冊に収める基本事典。</t>
  </si>
  <si>
    <t>1998年3月刊行</t>
  </si>
  <si>
    <t>菊判・1952ページ</t>
  </si>
  <si>
    <t>岩波哲学・思想事典.eps</t>
  </si>
  <si>
    <t>1262岩波　哲学・思想事典</t>
  </si>
  <si>
    <t>火災便覧 第4版</t>
  </si>
  <si>
    <t>日本火災学会 編</t>
  </si>
  <si>
    <t>火災を取巻く大規模地震や異常気象、社会情勢・環境の変化に伴う多くの防火研究情報を網羅し、図表や写真も豊富に収録。法令・規格類も見直すとともに、火災統計・火災年表の追記や、火災時の避難行動の内容もより充実。</t>
  </si>
  <si>
    <t>A5・1580ページ</t>
  </si>
  <si>
    <t>火災便覧.eps</t>
  </si>
  <si>
    <t>1263火災便覧 第4版</t>
  </si>
  <si>
    <t>ワイン用 葡萄品種大事典</t>
  </si>
  <si>
    <t>Jancis Robinson、Julia Harding、José Vouillamoz／後藤奈美　監訳</t>
  </si>
  <si>
    <t>本事典は、ワイン界の第一人者による圧倒的な情報量の多さと正確さを誇る網羅的なワイン用ブドウ品種の解説書である。ワイン用に世界各地で生産されるブドウ栽培品種1、368種を取り上げ、各品種の解説のみならず、その品種から作られるワインの多様性にも触れるなど広がりを持たせた内容である。</t>
  </si>
  <si>
    <t>B5・1500ページ</t>
  </si>
  <si>
    <t>ワイン用葡萄品種大事典.eps</t>
  </si>
  <si>
    <t>1264ワイン用 葡萄品種大事典</t>
  </si>
  <si>
    <t>世界の神話大図鑑</t>
  </si>
  <si>
    <t>フィリップ・ウィルキンソン　ほか／林啓恵、飯原裕美　訳</t>
  </si>
  <si>
    <t>ギリシア・ローマ神話から北欧神話、イザナギ・イザナミなど日本の神話、ネイティヴ・アメリカン神話、エジプト神話、アフリカの口承神話、アボリジニ神話まで、世界各地に伝わる多様な神話を集め、豊富な図版や写真を使ってわかりやすく解説。物語としての神話に焦点をあてた構成で、読み物としても楽しめる。</t>
  </si>
  <si>
    <t>世界の神話大図鑑.eps</t>
  </si>
  <si>
    <t>1265世界の神話大図鑑</t>
  </si>
  <si>
    <t>日本映画作品大事典</t>
  </si>
  <si>
    <t>山根貞男　編</t>
  </si>
  <si>
    <t>1908年から2018年までの日本映画作品を対象とした、空前のデータベース。収録した監督数は約1300、映画作品数は約19500。監督名を見出しに（五十音順）、公開年月日順に作品を配列し、ほとんどの作品にあらすじなどの解説を付す。</t>
  </si>
  <si>
    <t>B5判・1072ページ</t>
  </si>
  <si>
    <t>日本映画作品大事典02.eps</t>
  </si>
  <si>
    <t>1266日本映画作品大事典</t>
  </si>
  <si>
    <t>世界のラン大図鑑</t>
  </si>
  <si>
    <t>マーク・チェイス、マーテン・クリステンフース、トム・ミレンダ　／横田昌嗣　日本語版監修／白木耀子、竹村奈央、成広あき、石黒千秋　訳</t>
  </si>
  <si>
    <t>野生のラン600種を厳選、美しい図版満載で、生育場所や花の特徴、花粉媒体の方法などを詳説。発見の経緯や関わりのある人々についての蘊蓄、花が美しいがゆえに採集が進み絶滅の危機に瀕している状況などにも言及。一般のラン愛好家からラン科植物の専門家まで、幅広い興味と関心にこたえる大図鑑。</t>
  </si>
  <si>
    <t>A4変型判・656ページ</t>
  </si>
  <si>
    <t>世界のラン大図鑑.eps</t>
  </si>
  <si>
    <t>1267世界のラン大図鑑</t>
  </si>
  <si>
    <t>洋学史研究事典</t>
  </si>
  <si>
    <t>洋学史学会　監修／青木歳幸ほか編</t>
  </si>
  <si>
    <t>◆地方史誌類の編纂事業や地域史研究の隆盛を踏まえ、全国各地に蓄積された洋学史の研究成果を収録◆研究篇と地域篇、ふたつの視座からの複眼的な編集◆歴史研究を志す若い研究者はもとより、洋学史に関心・かかわりのあるすべての方へ、これからの研究の指針となる必備の書</t>
  </si>
  <si>
    <t>洋学史研究事典.eps</t>
  </si>
  <si>
    <t>1268洋学史研究事典</t>
  </si>
  <si>
    <t>21世紀スポーツ大事典</t>
  </si>
  <si>
    <t xml:space="preserve">中村敏雄、髙橋健夫、寒川恒夫、友添秀則　編集主幹 </t>
  </si>
  <si>
    <t>ルール、技術・戦術、歴史、オリンピックはもとより、人種、ジェンダー、障がい者、メディア、経済、政策、法、倫理、芸術に至るまで、26のテーマを第一線の約400人が解説。最新の“知”が網羅された、スポーツ研究には必須の事典。図版も多数掲載。さらにオリンピック種目など約250の競技のルールや用具も詳解。</t>
  </si>
  <si>
    <t>2015年1月刊行</t>
  </si>
  <si>
    <t>B5・1378ページ</t>
  </si>
  <si>
    <t>21世紀スポーツ大事典.eps</t>
  </si>
  <si>
    <t>126921世紀スポ-ツ大事典</t>
  </si>
  <si>
    <t>中国文化史大事典</t>
  </si>
  <si>
    <t>尾崎雄二郎、竺沙雅章、戸川芳郎　編集代表</t>
  </si>
  <si>
    <t>歴史・文学・思想はもちろん、考古学・科学技術・美術・芸能・服飾など、多彩な中国の伝統文化を幅広く収載。収録項目7000余、執筆者500人。各分野の第一線の研究者が集結した、いまだかつてない最大規模の中国文化総合事典。総索引・総画索引・ピンイン索引付きで、検索も便利。</t>
  </si>
  <si>
    <t>B5・1506ページ</t>
  </si>
  <si>
    <t>中国文化史大事典.psd</t>
  </si>
  <si>
    <t>1270中国文化史大事典</t>
  </si>
  <si>
    <t>博物館学・美術館学・文化遺産学　基礎概念事典</t>
  </si>
  <si>
    <t>フランソワ・メレス、アンドレ・デバレ　編／水嶋英治　訳</t>
  </si>
  <si>
    <t>これまで明らかにされてこなかった博物館・美術館に関する欧米の歴史、博物館学説史、世界最先端の研究成果と知見、博物館の未来の課題、博物館学の２１の重要基本概念、さらには学芸員としてあるべき倫理観を学ぶことができる、フランス発の大事典を邦訳化。図版・写真２００点余りを収録。好評2刷。</t>
  </si>
  <si>
    <t>B5・1114ページ</t>
  </si>
  <si>
    <t>博物館学・美術館学・文化遺産学基礎概念事典.eps</t>
  </si>
  <si>
    <t>1271博物館学・美術館学・文化遺産学　基礎概念事典</t>
  </si>
  <si>
    <t>29.ai</t>
  </si>
  <si>
    <t>日本の絵本　100年100人100冊</t>
  </si>
  <si>
    <t>広松由希子</t>
  </si>
  <si>
    <t>日本は絵本大国です。半世紀以上売れ続けるロングセラーもある一方で、1年で1000冊の新刊が出版されています。その日本で100年間に出版された100冊の絵本と画家100人を選び紹介。選者で解説は雑誌などで年間300冊ほどのレビューを執筆している絵本評論家の広松由希子氏。</t>
  </si>
  <si>
    <t>A4・224ページ</t>
  </si>
  <si>
    <t>日本の絵本　100年100人100冊.eps</t>
  </si>
  <si>
    <t>有職故実から学ぶ 年中行事百科</t>
  </si>
  <si>
    <t>八條忠基</t>
  </si>
  <si>
    <t>日本の生活文化を語る上で欠かせない「年中行事」。有職故実研究家による説明と豊富な文献・図版資料、そして老舗料亭「西陣　魚新」による雅やかな有職料理などで、総数130以上の行事や通過儀礼を紹介する充実の事典です。</t>
  </si>
  <si>
    <t>2022年1月発行</t>
  </si>
  <si>
    <t>年中行事百科.eps</t>
  </si>
  <si>
    <t>1273有職故実から学ぶ 年中行事百科</t>
  </si>
  <si>
    <t>ボタニカルアートで楽しむ 花の博物図鑑</t>
  </si>
  <si>
    <t>土橋豊</t>
  </si>
  <si>
    <t>花卉を中心とした約420の園芸植物の様々な情報を、美しいボタニカルアートとともに紹介。植物学的特徴はもちろん、「名前の由来」「歴史」「神話・伝説・民話など」「文学史」「美術史」「エンブレム・シンボル」「医療・健康」「利用」など、園芸植物のあらゆる話題を一冊にまとめた花の博物図鑑。</t>
  </si>
  <si>
    <t>2022年2月発行</t>
  </si>
  <si>
    <t>ボタニカルアート.eps</t>
  </si>
  <si>
    <t>1274ボタニカルア-トで楽しむ 花の博物図鑑</t>
  </si>
  <si>
    <t>育てる、活かす、楽しむ 最新椿百科</t>
  </si>
  <si>
    <t>野口慎一、前田悟、前田和昭、横内茂　編</t>
  </si>
  <si>
    <t>第1章では植物学的な概説と用語、第2章では国内外の椿の歴史を紹介。第3章の図鑑では、古典的な椿から現代の新花まで原則的に入手可能な栽培品種300を厳選して掲載。古文献から引用した美しい椿花の図も多数掲載。育て方や殖やし方、新花の作出法なども充実。椿のすべてがわかる最新版。</t>
  </si>
  <si>
    <t>2022年3月発行</t>
  </si>
  <si>
    <t>最新椿百科.eps</t>
  </si>
  <si>
    <t>1275育てる,活かす,楽しむ 最新椿百科</t>
  </si>
  <si>
    <t>京都　暮らしの大百科　—まつり・伝承・しきたり12ヵ月—</t>
  </si>
  <si>
    <t>梅原猛、森谷尅久、市田ひろみ　監修／横山健蔵　写真</t>
  </si>
  <si>
    <t>京都に伝わる“風習”や“しきたり”、先人の智恵を総結集させた価値ある一冊。カラー写真やイラストを豊富に配置した楽しい構成で、京都府域全体の伝統行事などがよくわかる。日々の暮らしにも役立つ様々な情報を付録。</t>
  </si>
  <si>
    <t>2002年11月発行</t>
  </si>
  <si>
    <t>A4・512ページ</t>
  </si>
  <si>
    <t>京都 くらしの大百科.eps</t>
  </si>
  <si>
    <t>1276京都　暮らしの大百科　-まつり・伝承・しきたり12ヵ月-</t>
  </si>
  <si>
    <t>世界大地図帳　九訂版</t>
  </si>
  <si>
    <t>平凡社　編</t>
  </si>
  <si>
    <t>ワイドビューですっきり世界がわかる、日本で最も精密で美しい大地図帳の改訂版。都市人口情報を一新し上海や深圳を加えた中国の地域図や、ホルムズ海峡周辺など新図も大増量。</t>
  </si>
  <si>
    <t>A3変・360ページ</t>
  </si>
  <si>
    <t>世界大地図帳九訂版.eps</t>
  </si>
  <si>
    <t>1277世界大地図帳　九訂版</t>
  </si>
  <si>
    <t>日本分県大地図　三訂版</t>
  </si>
  <si>
    <t>最も大きく見渡せるよう縮尺と方位を設定した47都道府県を、見開きごとにゆったりと掲載。見やすい色調で、地形や都市のにぎわいも一目でわかる。一家に一冊の保存版。</t>
  </si>
  <si>
    <t>A3変・264ページ</t>
  </si>
  <si>
    <t>日本分県大地図　三訂版.eps</t>
  </si>
  <si>
    <t>1278日本分県大地図　三訂版</t>
  </si>
  <si>
    <t>日本史総合年表　第三版</t>
  </si>
  <si>
    <t>加藤友康、瀬野精一郎、鳥海靖、丸山雍成　編</t>
  </si>
  <si>
    <t>旧石器時代から令和改元2019年5月1日に至るまで、政治・経済・社会・文化にわたる41,000項目を収録。西暦を柱に和年号・干支・閏月・改元月日・大の月、朝鮮・中国年号及び天皇・将軍・内閣他の重職欄を設け、近世までの項目には典拠を示し、便利な日本史備要と索引を付した画期的編集。「国史大辞典別巻」、14年ぶり待望の増補新版。</t>
  </si>
  <si>
    <t>四六倍判・1292ページ</t>
  </si>
  <si>
    <t>日本史総合年表　第三版.eps</t>
  </si>
  <si>
    <t>1279日本史総合年表　第三版</t>
  </si>
  <si>
    <t>30.ai</t>
  </si>
  <si>
    <t>台紙30メディア.ai</t>
  </si>
  <si>
    <t>大漢和辞典デジタル版</t>
  </si>
  <si>
    <t>構想から70年あまりの歳月をかけ、2000年に完結した、漢和辞典の最高峰『大漢和辞典』。親字5万、熟語53万を収録したこの“諸橋大漢和”のデジタル版がついに登場。書籍では巻数にして13巻、ページ数にして1万ページを優に超える情報が、PC1台に収まります。</t>
  </si>
  <si>
    <t>USBメモリ１本・化粧函入り</t>
  </si>
  <si>
    <t>大漢和辞典デジタル版.eps</t>
  </si>
  <si>
    <t>1280大漢和辞典デジタル版</t>
  </si>
  <si>
    <t>31.ai</t>
  </si>
  <si>
    <t>台紙31洋書.ai</t>
  </si>
  <si>
    <t>71-2_三善</t>
  </si>
  <si>
    <t>三善</t>
  </si>
  <si>
    <t>IELTS 18 ACADEMIC STUDENT'S BOOK</t>
  </si>
  <si>
    <t>IELTSは英語圏への進学、就労、移住を希望する人々の英語力を測定するテスト。本商品は進学、留学を希望する人向けの「Academic」版です。内容はリーディング・ライティング・リスニング・スピーキングの技能ごと4つに分かれており、本番と同一形式の模擬試験に挑戦できます。</t>
  </si>
  <si>
    <t>25cm・143ページ</t>
  </si>
  <si>
    <t>CAMBRIDGE IELTS 18 ACADEMIC.eps</t>
  </si>
  <si>
    <t>a丸善雄松堂-人文</t>
  </si>
  <si>
    <t>1281IELTS 18 ACADEMIC STUDENT'S BOOK</t>
  </si>
  <si>
    <t>リトル・クロスバウンド・クラシックスセット全４８巻</t>
  </si>
  <si>
    <t>春夏秋冬ごとに世界の名作文学を12巻ずつ出版した「リトル・クロスバウンド・クラシックス」のセット。文庫本とほぼ同サイズの小ぶりな判型、刺繡の美しい布ハードカバーはつい手に取りたくなる装丁です。『地獄変』『悲しみよ、こんにちは』『変身』『賢者の贈り物』『ティファニーで朝食を』他。</t>
  </si>
  <si>
    <t>17cm・平均190ページ</t>
  </si>
  <si>
    <t>リトル・クロスバウンド・クラシックスセット.eps</t>
  </si>
  <si>
    <t>b丸善雄松堂-人文</t>
  </si>
  <si>
    <t>1282リトル・クロスバウンド・クラシックスセット全48巻</t>
  </si>
  <si>
    <t>英語で読む日本文学（古典・近代作家編）全１５巻</t>
  </si>
  <si>
    <t>小説・詩集・俳句・紀行文・随筆など幅広いジャンルから厳選した、現代に読み継がれる日本文学の作品１５冊。『源氏物語』『枕草子』『徒然草・方丈記』『平家物語』『奥の細道』『羅生門・蜘蛛の糸』『雪国』『細雪』『三四郎』『坊ちゃん』『こころ』『金閣寺』『茶の本』『俳句選集』『日本詩集』</t>
  </si>
  <si>
    <t>20cm・平均315ページ</t>
  </si>
  <si>
    <t>英語で読む日本文学.eps</t>
  </si>
  <si>
    <t>1283英語で読む日本文学(古典・近代作家編)全15巻</t>
  </si>
  <si>
    <t>PENGUIN UK</t>
  </si>
  <si>
    <t>PENGUIN READERS 60冊セット A</t>
  </si>
  <si>
    <t>世界有数の商業出版社Penguin Random Houseが編纂する多読リーダー。古典のみならず、今売れているベストセラーも惜しみなく教材化。「星の王子さま」「ジェーン・エア」「ロミオとジュリエット」「ワンダー」「少年」「動物農場」「テイラー・スウィフトの伝記」他。</t>
  </si>
  <si>
    <t>20ｃｍ</t>
  </si>
  <si>
    <t>PENGUIN READERS 60冊セット.eps</t>
  </si>
  <si>
    <t>1284PENGUIN READERS 60冊セット A</t>
  </si>
  <si>
    <t>PENGUIN READERS 60冊セット B</t>
  </si>
  <si>
    <t>レベル別多読リーダー、PENGUIN READERSセットの第二弾。「オペラ座の怪人」「嵐が丘」などの古典文学から、環境問題「CLIMATE CHANGE」や「脱・プラスチック宣言」、ビジネスの概念を変えた「NO RULES 」などのノンフィクション等。音声アクセスコード付。</t>
  </si>
  <si>
    <t>20cm　64～112ページ</t>
  </si>
  <si>
    <t>9784909362421.eps</t>
  </si>
  <si>
    <t>1285PENGUIN READERS 60冊セット B</t>
  </si>
  <si>
    <t>MCGRAW-HILL</t>
  </si>
  <si>
    <t>ETS公認ガイド TOEFL iBT 第６版（英語版）</t>
  </si>
  <si>
    <t>Educational Testing Service(ETS)が開発したTOEFL唯一の公認ガイド第６版。2019年のテスト形式変更に応じてテキストも改訂、演習問題１セット＋実践模試４セット分を収録。実践模試は付属のアクセスコードを使うと実際の受験と同じ環境で力試しができます。</t>
  </si>
  <si>
    <t>27cm・704ページ</t>
  </si>
  <si>
    <t>ETS公認ガイド TOEFL iBT 第６版英語版.eps</t>
  </si>
  <si>
    <t>1286ETS公認ガイド TOEFL iBT 第6版(英語版)</t>
  </si>
  <si>
    <t>72_丸善雄松堂</t>
  </si>
  <si>
    <t>丸善雄松堂</t>
  </si>
  <si>
    <t>Springer</t>
  </si>
  <si>
    <t>English for Writing Research Papers, 3rd ed.</t>
  </si>
  <si>
    <t>Wallwork, Adrian</t>
  </si>
  <si>
    <t>【研究論文のための英語　第3版】英語を母国語としない研究者のための英語論文執筆ガイド。第3版ではChatGPT、自動翻訳の適切な使い方についての2章が追加、各章も細かく改訂されています。カラー化により、良い例と悪い例の比較が鮮明となり、正確で適切な英語論文の執筆に役立ちます。</t>
  </si>
  <si>
    <t>XVI, 338 p.</t>
  </si>
  <si>
    <t>1.9783031310713.eps</t>
  </si>
  <si>
    <t>1287English for Writing Research Papers, 3rd ed.</t>
  </si>
  <si>
    <t>Bloomsbury</t>
  </si>
  <si>
    <t>Success in Academic Writing, 3rd ed.</t>
  </si>
  <si>
    <t>Day, Trevor</t>
  </si>
  <si>
    <t>【成功するアカデミックライティング　第3版】本書は、課題の理解から、調査、読書、計画、草稿作成、構成、校閲、最終仕上げに至るまで、執筆のプロセスを読者に紹介します。学生が執筆者としての自信、テクニック、明確な目的を身につけるのに役立つ自習用練習問題を多数収録しています。</t>
  </si>
  <si>
    <t>232 p.</t>
  </si>
  <si>
    <t>2.9781350352858.eps</t>
  </si>
  <si>
    <t>1288Success in Academic Writing, 3rd ed.</t>
  </si>
  <si>
    <t>Wiley</t>
  </si>
  <si>
    <t>A Companion to Free Will</t>
  </si>
  <si>
    <t>Campbell, Joseph Keim et al. (ed.)</t>
  </si>
  <si>
    <t>【自由意志必携】本書は、自由意志の哲学に興味を持つ人にとって不可欠なリソースです。古典的な両立主義の問題、道徳的・法的責任、自由行動における意識、行動理論、決定論、論理的運命論、不可能論、その他多くの問題に対する革新的な視点と新鮮なアプローチを提供しています。</t>
  </si>
  <si>
    <t>528 p.</t>
  </si>
  <si>
    <t>3.9781119210139.eps</t>
  </si>
  <si>
    <t>1289A Companion to Free Will</t>
  </si>
  <si>
    <t>オックスフォード大学出版局</t>
  </si>
  <si>
    <t>The Oxford Dictionary of the Christian Church, 4th ed.</t>
  </si>
  <si>
    <t>Andrew Louth 編</t>
  </si>
  <si>
    <t>【オックスフォードキリスト教会事典】宗教、歴史、文学に関心を持つ全ての方にお薦めする、定評ある事典の改訂第3版です。聖書、歴史、神学、典礼から芸術に至るまで、6500以上の項目を収録。聖公会以外の宗派、西欧圏外、現代の多様なテーマについて増補している図書館必備のレファレンスです。</t>
  </si>
  <si>
    <t>2 Vols., 1952 p.</t>
  </si>
  <si>
    <t>4.9780199642465.eps</t>
  </si>
  <si>
    <t>1290The Oxford Dictionary of the Christian Church, 4th ed.</t>
  </si>
  <si>
    <t>Manga: A Critical Guide</t>
  </si>
  <si>
    <t>Suzuki, Shige(CJ)/Stewart, Ronald</t>
  </si>
  <si>
    <t>【日本のマンガ研究入門】マンガの世界に初めて足を踏み入れる読者のための幅広い入門ガイドである本書は、初期のテキストから21世紀の国際的に人気のあるコミックまで、日本のコミックのスタイル、形式、伝統の全範囲を探求するのに役立ちます。</t>
  </si>
  <si>
    <t>272 p.</t>
  </si>
  <si>
    <t>5.9781350072343.eps</t>
  </si>
  <si>
    <t>1291Manga: A Critical Guide</t>
  </si>
  <si>
    <t>The Chaucer Encyclopedia</t>
  </si>
  <si>
    <t>Newhauser, Richard et al. (ed.)</t>
  </si>
  <si>
    <t>【チョーサー百科事典　全4巻】本書は、ジェフリー・チョーサー（1340年代生～1400年没）の生涯とその時代、作品、出展および類推、影響力について最も包括的にまとめたレファレンスです。チョーサー作品の類似作品や出展にもアクセスできるようになっています。</t>
  </si>
  <si>
    <t>4 Vols., 2224 p.</t>
  </si>
  <si>
    <t>6.9781119087991.eps</t>
  </si>
  <si>
    <t>1292The Chaucer Encyclopedia</t>
  </si>
  <si>
    <t>Cambridge U.P.</t>
  </si>
  <si>
    <t>The Cambridge Companion to Kazuo Ishiguro</t>
  </si>
  <si>
    <t>Bennett, Andrew (ed.)</t>
  </si>
  <si>
    <t>【Cambridge版　カズオ・イシグロ必携】本書は、今日最も敬愛されている小説家の一人であるカズオ・イシグロの、注目すべき一連の作品の重要な側面をわかりやすく紹介しています。カズオ・イシグロの作品についての親しみやすくも権威のあるガイドとしてお薦めです。</t>
  </si>
  <si>
    <t>293 p.</t>
  </si>
  <si>
    <t>7.9781108822022.eps</t>
  </si>
  <si>
    <t>1293The Cambridge Companion to Kazuo Ishiguro</t>
  </si>
  <si>
    <t>Arden Shakespeare</t>
  </si>
  <si>
    <t>The Arden Encyclopedia of Shakespeare's Language</t>
  </si>
  <si>
    <t>Culpeper, Jonathan et al.</t>
  </si>
  <si>
    <t>【Arden版　シェイクスピア言語百科事典　全2巻】本書は、今日の辞書編纂者が選択するコーパス言語学に由来する計算手法を用いた、シェイクスピアの言語に関する初の包括的な解説を提供する、全2巻からなる百科事典です。シェイクスピアの言語のユニークな点が詳しく説明されています。</t>
  </si>
  <si>
    <t>2 Vols., 841 p.</t>
  </si>
  <si>
    <t>8.9781350017955.eps</t>
  </si>
  <si>
    <t>1294The Arden Encyclopedia of Shakespeare's Language</t>
  </si>
  <si>
    <t>Dictionary of Medieval Latin from British Sources</t>
  </si>
  <si>
    <t>R. Ashdowne; D. Howlett; R. Latham 共編</t>
  </si>
  <si>
    <t>【中世ラテン語辞典】英国の6—16世紀のおびただしい量の古文書を網羅して編纂された辞典です。1975—2013年にかけ17分冊で出版していったものを三巻組としてまとめ直し、細かな補遺・訂正を施しています。既に絶版・再版予定無し、国内在庫限り。入手ご希望の方はお早目に。</t>
  </si>
  <si>
    <t>4198 p.</t>
  </si>
  <si>
    <t>9.9780197266335.eps</t>
  </si>
  <si>
    <t>1295Dictionary of Medieval Latin from British Sources</t>
  </si>
  <si>
    <t>Dictionary of Linguistics and Phonetics, 7th ed.</t>
  </si>
  <si>
    <t>Crystal, David/Yu, Alan C.L.</t>
  </si>
  <si>
    <t>【D.クリスタル/A.ユー著　言語学・音声学辞典　第7版】デイヴィッド・クリスタルによる定番レファレンス、15年ぶりの改訂。最新の研究成果を踏まえ、音声学、音韻論、統語論、意味論、社会言語学、心理言語学の専門家チームによる新項目を多数収録。言語学・音声学を学ぶ学生には必携の1冊。</t>
  </si>
  <si>
    <t>544 p.</t>
  </si>
  <si>
    <t>10.9781119184539.eps</t>
  </si>
  <si>
    <t>1296Dictionary of Linguistics and Phonetics, 7th ed.</t>
  </si>
  <si>
    <t>The Study of Language, 8th ed.</t>
  </si>
  <si>
    <t>Yule, George</t>
  </si>
  <si>
    <t>【ジョージ・ユール著　言語研究　第8版】言語学の世界的ベストセラーテキスト。この第 8 版は全体にわたって改訂および更新されており、語源、音声学、統語論、意味論、語用論、談話分析、第一および第二言語の習得と文化に関する章に大きな変更が加えられています。</t>
  </si>
  <si>
    <t>404 p.</t>
  </si>
  <si>
    <t>11.9781009233408.eps</t>
  </si>
  <si>
    <t>1297The Study of Language, 8th ed.</t>
  </si>
  <si>
    <t>Beginning Syntax: An Introduction to Syntactic Analysis</t>
  </si>
  <si>
    <t>Roberts, Ian</t>
  </si>
  <si>
    <t>【初級統語論：構文解析入門】本書は、この分野の第一人者による生成統語論の入門書です。予備知識を必要とせず、生成統語論における中心的な概念を体系的かつ魅力的に紹介しており、学生を最初から一貫して分かりやすく理論へと導きます。</t>
  </si>
  <si>
    <t>254 p.</t>
  </si>
  <si>
    <t>12.9781009010580.eps</t>
  </si>
  <si>
    <t>1298Beginning Syntax: An Introduction to Syntactic Analysis</t>
  </si>
  <si>
    <t>The Oxford Handbook of Experimental Syntax</t>
  </si>
  <si>
    <t>Jon Sprouse 編</t>
  </si>
  <si>
    <t xml:space="preserve">【オックスフォード版実験統語論ハンドブック】18本の論文を「判断」「獲得」「心理言語」「神経言語」の4部で構成。統語論研究の幅広い実験的手法を概括し、構文論を形成してきた功績を考察します。各部毎に文献解題も付し、巻末では実験統語論の今後の方向性や展望にも言及しています。 </t>
  </si>
  <si>
    <t>704 p.</t>
  </si>
  <si>
    <t>13.9780198797722.eps</t>
  </si>
  <si>
    <t>1299The Oxford Handbook of Experimental Syntax</t>
  </si>
  <si>
    <t>Gruyter</t>
  </si>
  <si>
    <t>Handbook of Historical Japanese Linguistics</t>
  </si>
  <si>
    <t>Frellesvig, Bjarke et al. (ed.)</t>
  </si>
  <si>
    <t>【ビャーケ・フレレスビッグ/金水敏 /ジョン・ホイットマン編　日本語歴史言語学ハンドブック】本書は、あらゆる言語の中で、日本語の歴史を詳細に扱った初めての包括的な研究書です。事実に基づいた背景知識を盛り込む一方で、永続的価値のある独創的な研究を提供することに重点を置いています。</t>
  </si>
  <si>
    <t>650 p.</t>
  </si>
  <si>
    <t>14.9781614514015.eps</t>
  </si>
  <si>
    <t>1300Handbook of Historical Japanese Linguistics</t>
  </si>
  <si>
    <t>The Life Cycle of Language: Past, Present, and Future</t>
  </si>
  <si>
    <t>Darya Kavitskaya; Alan C. L. Yu</t>
  </si>
  <si>
    <t>【カビツカヤ＆ユー編 言語のライフサイクル】歴史言語学は過去のみならず、言語の発展や進行中の進化に関するより広範な問題にも取り組んでいます。本書では多様な背景を持つ言語学者が参加し、ヒッタイト語などの過去の言語と、現代の言語の両方のデータを用いて、言語の変化のサイクルを探ります。</t>
  </si>
  <si>
    <t>480 p.</t>
  </si>
  <si>
    <t>15.9780192845818.eps</t>
  </si>
  <si>
    <t>1301The Life Cycle of Language: Past, Present, and Future</t>
  </si>
  <si>
    <t>The Oxford Handbook of Irish English</t>
  </si>
  <si>
    <t>Raymond Hickey 編</t>
  </si>
  <si>
    <t>【オックスフォード版アイルランド英語ハンドブック】アイルランドで話されている英語の歴史的背景、構造的特徴、社会言語学的考察などを総合的に概説します。用語集も備え、英語方言、アイルランド研究、社会言語学、社会・文化史に関心のある幅広い読者の関心に応えるものになっています。</t>
  </si>
  <si>
    <t>784 p.</t>
  </si>
  <si>
    <t>16.9780198856153.eps</t>
  </si>
  <si>
    <t>1302The Oxford Handbook of Irish English</t>
  </si>
  <si>
    <t>The Handbook of Usage-Based Linguistics</t>
  </si>
  <si>
    <t>Diaz-Campos, Manuel/Balasch, Sonia (ed.)</t>
  </si>
  <si>
    <t>【用法基盤言語学ハンドブック】言語学における用法基盤理論の概念的基礎、歴史的発展、将来の方向性を網羅し、包括的で権威ある学際的な見解を提供するハンドブック。人類学的言語学、心理言語学、認知言語学、コーパス分析、その他の言語学の上級レベルの学生や研究者にとって必携の参考書です。</t>
  </si>
  <si>
    <t>624 p.</t>
  </si>
  <si>
    <t>17.9781119839828.eps</t>
  </si>
  <si>
    <t>1303The Handbook of Usage-Based Linguistics</t>
  </si>
  <si>
    <t>Routledge</t>
  </si>
  <si>
    <t>The Routledge Handbook of Sociolinguistics Around the World, 2nd ed.</t>
  </si>
  <si>
    <t>Ball, Martin J. (ed.)</t>
  </si>
  <si>
    <t>【Routledge版　世界の社会言語学ハンドブック　第2版】社会言語学に携わる学生、研究者にとって理想的なレファレンス。第2版では、包括的な更新と大幅な増補が行われ、著名な研究者によって加筆された50を超える章と社会言語学者ジョン・エドワーズによる新しい序論を掲載しています。</t>
  </si>
  <si>
    <t>xxx, 676 p.</t>
  </si>
  <si>
    <t>18.9781032056128.eps</t>
  </si>
  <si>
    <t>1304The Routledge Handbook of Sociolinguistics Around the World, 2nd ed.</t>
  </si>
  <si>
    <t>Handbook of the Ainu Language</t>
  </si>
  <si>
    <t>Bugaeva, Anna (ed.)</t>
  </si>
  <si>
    <t>【アンナ・ブガエワ編　アイヌ語ハンドブック】本ハンドブックは、日本の唯一の非日本語系の言語であるアイヌ語に関する非常に重要な知識を保存することを目的としています。一次資料のみに基づいたアイヌ語に関する最新の良質な解説書であり、我々のアイヌ語に対する理解を深めるものになるでしょう。</t>
  </si>
  <si>
    <t>739 p.</t>
  </si>
  <si>
    <t>19.9781501510885.eps</t>
  </si>
  <si>
    <t>1305Handbook of the Ainu Language</t>
  </si>
  <si>
    <t>Handbook of Multilingual TESOL in Practice</t>
  </si>
  <si>
    <t>Raza, Kashif et al. (ed.)</t>
  </si>
  <si>
    <t>【多言語TESOLの実践ハンドブック】本書は、世界のTESOLにおける多言語主義の模範を紹介しています。TESOLと多言語主義が共存・発展するカリキュラム開発、授業指導、教材作成、アセスメント、教師トレーニングなどの重要なトピックが盛り込まれています。</t>
  </si>
  <si>
    <t>574 p.</t>
  </si>
  <si>
    <t>20.9789811993497.eps</t>
  </si>
  <si>
    <t>1306Handbook of Multilingual TESOL in Practice</t>
  </si>
  <si>
    <t>English for Academic Research: Grammar, Usage and Style, 2nd ed.</t>
  </si>
  <si>
    <t>【学術研究のための英語：慣用、スタイル、文法　第2版】本書は、非母語の著者による6000本の論文、博士課程の学生が執筆した500本の要約、そして2000時間以上にわたる研究者への研究論文の書き方と発表方法の指導から、英語に関連する誤りを抽出した決定的なガイドです。</t>
  </si>
  <si>
    <t>XIII, 232 p.</t>
  </si>
  <si>
    <t>21.9783031315169.eps</t>
  </si>
  <si>
    <t>1307English for Academic Research: Grammar, Usage and Style, 2nd ed.</t>
  </si>
  <si>
    <t>The Oxford Handbook of Word Classes</t>
  </si>
  <si>
    <t>Eva van Lier 編</t>
  </si>
  <si>
    <t>【オックスフォード版品詞ハンドブック】世界の言語、言語理論、言語横断的比較研究や、様々な下位領域からの視点など、あらゆる角度から「品詞」を研究。全5部構成、計46本の論考で言語における品詞の重要性と、現在のさまざまな議論を紹介し、今後の進展に向けた筋道を示します。1月入荷予定。</t>
  </si>
  <si>
    <t>1104 p.</t>
  </si>
  <si>
    <t>22.9780198852889.eps</t>
  </si>
  <si>
    <t>1308The Oxford Handbook of Word Classes</t>
  </si>
  <si>
    <t>The Cambridge History of Global Migrations</t>
  </si>
  <si>
    <t>Gabaccia, Donna (ed.)</t>
  </si>
  <si>
    <t>【Cambridge版　グローバルな移住史　全2巻】本書は、移住とグローバリゼーションについて、そして時間と空間を越えて経済を築き、国家を構築し、文化を変革した、移動する人々についてのグローバルな視点を提示します。移住と世界史の研究者や学生にとって欠かせない資料です。</t>
  </si>
  <si>
    <t>2 Vols., 1300 p.</t>
  </si>
  <si>
    <t>23.9781108623865.eps</t>
  </si>
  <si>
    <t>1309The Cambridge History of Global Migrations</t>
  </si>
  <si>
    <t xml:space="preserve">Palgrave </t>
  </si>
  <si>
    <t>East Asians in the League of Nations</t>
  </si>
  <si>
    <t>Hughes, Christopher R./Shinohara, Hatsue (ed.)</t>
  </si>
  <si>
    <t>【国際連盟における東アジアの人々】本書は、国際連盟における東アジアのアクターに焦点を当て、グローバルな国際関係の初期段階における重要な瞬間を探求しています。各章では、中国、日本、タイの事例を取り上げ、法と戦争、主権と国際組織、公衆衛生と国際協力などのテーマを扱っています。</t>
  </si>
  <si>
    <t>XIX, 346 p.</t>
  </si>
  <si>
    <t>24.9789811970665.eps</t>
  </si>
  <si>
    <t>1310East Asians in the League of Nations</t>
  </si>
  <si>
    <t>A History of Popular Culture in Japan, 2nd ed.</t>
  </si>
  <si>
    <t>Atkins, E. Taylor</t>
  </si>
  <si>
    <t>【日本のポピュラーカルチャーの歴史：17世紀から現代　第２版】本書は、17世紀の起源から現在に至るまでの日本のポピュラーカルチャーの歴史的かつ分析的な概要を初めて提供し、それを用いて日本の歴史における対立、権力、意味といったより広範なテーマを探求しています。</t>
  </si>
  <si>
    <t>408 p.</t>
  </si>
  <si>
    <t>25.9781350195929.eps</t>
  </si>
  <si>
    <t>1311A History of Popular Culture in Japan, 2nd ed.</t>
  </si>
  <si>
    <t>Kabuki's Nineteenth Century</t>
  </si>
  <si>
    <t>Jonathan E. Zwicker</t>
  </si>
  <si>
    <t>【ツヴィッカー著・歌舞伎を通して見る19世紀】台本をはじめ、上演予定、役者絵、瓦版など、江戸時代の歌舞伎を今に伝える資料は多数遺されています。長期保存を意図していないこれら一次資料の調査から、市井の人の日常に歌舞伎がどのように溶けこみ、消費されたのかを考察しています。</t>
  </si>
  <si>
    <t>288 p.</t>
  </si>
  <si>
    <t>26.9780192890917.eps</t>
  </si>
  <si>
    <t>1312Kabuki's Nineteenth Century</t>
  </si>
  <si>
    <t>APA</t>
  </si>
  <si>
    <t>APA Handbook of Research Methods in Psychology, 2nd ed.</t>
  </si>
  <si>
    <t>Cooper, Harris et al.</t>
  </si>
  <si>
    <t>【APA 心理学研究法ハンドブック　第2版　全3巻】この第2版では大幅な新規・更新が行われ、心理学者らが、なぜ人間はそのように考え、感じ、行動するのかについての共通理解を追求するために開発した手法について網羅的に紹介しています。学術出版プロセスに関する最新情報も提供されています。</t>
  </si>
  <si>
    <t>3 Vols., 2206 p.</t>
  </si>
  <si>
    <t>27.9781433841231.eps</t>
  </si>
  <si>
    <t>1313APA Handbook of Research Methods in Psychology, 2nd ed.</t>
  </si>
  <si>
    <t>Academic Pr.</t>
  </si>
  <si>
    <t>Encyclopedia of Mental Health, 3rd ed.</t>
  </si>
  <si>
    <t>Friedman, Howard S./Markey, Charlotte H. (ed.)</t>
  </si>
  <si>
    <t>【メンタルヘルス百科事典　第3版 　全4巻】本書は、全体的な健康とウェルビーイングの文脈でメンタルヘルスの全体像を描き、うつ病、統合失調症、認知症、パニック障害などのトピックに加え、Covid19感染拡大を契機とした最新の研究成果など260の包括的な章から構成されています。</t>
  </si>
  <si>
    <t>4 Vols., 2558 p.</t>
  </si>
  <si>
    <t>28.9780323914970.eps</t>
  </si>
  <si>
    <t>1314Encyclopedia of Mental Health, 3rd ed.</t>
  </si>
  <si>
    <t>Sage Pub.</t>
  </si>
  <si>
    <t>The SAGE Handbook of Counselling and Psychotherapy, 5th ed.</t>
  </si>
  <si>
    <t>Winter, Laura Anne/Hanley, Terry (ed.)</t>
  </si>
  <si>
    <t>【SAGE版　カウンセリングと精神療法ハンドブック　第5版】カウンセリングと心理療法の理論、研究、スキル、実践の要点をまとめるテキスト最新版。オンラインカウンセリングや多様性への取り組みなど、新しいコンテンツも満載です。</t>
  </si>
  <si>
    <t>680 p.</t>
  </si>
  <si>
    <t>29.9781529781083.eps</t>
  </si>
  <si>
    <t>1315The SAGE Handbook of Counselling and Psychotherapy, 5th ed.</t>
  </si>
  <si>
    <t>Cognitive Science, 4th ed.</t>
  </si>
  <si>
    <t>Bermúdez, José Luis</t>
  </si>
  <si>
    <t>【認知科学：心の科学入門　第4版】この認知科学の人気テキスト第4版は、学生にとってよりわかりやすく教師にとってもより使いやすくなるよう大幅に改訂されました。感情と感情科学の新興分野に関する章が新たに設けられました。 講師と学生の両者をサポートするオンラインリソースが利用可能です。</t>
  </si>
  <si>
    <t>410 p.</t>
  </si>
  <si>
    <t>30.9781009073677.eps</t>
  </si>
  <si>
    <t>1316Cognitive Science, 4th ed.</t>
  </si>
  <si>
    <t>Edward Elgar</t>
  </si>
  <si>
    <t>Elgar Encyclopedia of Post-Keynesian Economics</t>
  </si>
  <si>
    <t>Rochon, Louis-Philippe/Rossi, Sergio (ed.)</t>
  </si>
  <si>
    <t>【Elgar版　ポスト・ケインズ派経済学百科事典】2008年勃発の世界金融危機と2020年に始まったCOVID-19パンデミック危機の余波を受け、国内外の主流派経済政策に代わるより良い代替案を模索する世界中の政策立案者と、異端派経済学の学生や研究者にとって貴重なレファレンス。</t>
  </si>
  <si>
    <t>474 p.</t>
  </si>
  <si>
    <t>31.9781788973922.eps</t>
  </si>
  <si>
    <t>a丸善雄松堂-社会</t>
  </si>
  <si>
    <t>1317Elgar Encyclopedia of Post-Keynesian Economics</t>
  </si>
  <si>
    <t>Cengage</t>
  </si>
  <si>
    <t>Principles of Economics, 10th ed.</t>
  </si>
  <si>
    <t>Mankiw, N. Gregory</t>
  </si>
  <si>
    <t>【マンキュー著　経済学の原則　第10版】世界中の学生に信頼されている、今日最も人気のある経済学のテキスト。経済学を学ぶ際に最も関連性があり、興味深いと思われる内容に焦点を当てていて、経済政策の可能性と限界を学び、世界と経済をより深く理解するのに役立ちます。</t>
  </si>
  <si>
    <t>864 p.</t>
  </si>
  <si>
    <t>32.9780357722718.eps</t>
  </si>
  <si>
    <t>1318Principles of Economics, 10th ed.</t>
  </si>
  <si>
    <t>Mighty Microeconomics: A Guide to Thinking Like an Economist</t>
  </si>
  <si>
    <t>Kandori, Michihiro</t>
  </si>
  <si>
    <t>【神取道宏 著　ミクロ経済学の力】本書は、65,000部以上を販売した日本語のベストセラーをベースにしています。抽象的な仮定や定式化に対する説得力のある説明や動機付けを通して、ミクロ経済学における数学的理論の使用について学生の理解を深めます。</t>
  </si>
  <si>
    <t>500 p.</t>
  </si>
  <si>
    <t>33.9781009161084.eps</t>
  </si>
  <si>
    <t>1319Mighty Microeconomics: A Guide to Thinking Like an Economist</t>
  </si>
  <si>
    <t>Princeton U.P.</t>
  </si>
  <si>
    <t>International Macroeconomics: A Modern Approach</t>
  </si>
  <si>
    <t>Schmitt-grohé, Stephanie et al.</t>
  </si>
  <si>
    <t>【国際マクロ経済学： 現代的アプローチ】本書は、現実世界の国際的なマクロ経済問題を厳密かつ理論的にエレガントに扱った入門書です。ミクロ経済学、最適化経済学、動学的一般均衡のアプローチを採用し、学部および修士課程での講義を最新の経済学研究に沿ったものにします。</t>
  </si>
  <si>
    <t>482 p.</t>
  </si>
  <si>
    <t>34.9780691170640.eps</t>
  </si>
  <si>
    <t>1320International Macroeconomics: A Modern Approach</t>
  </si>
  <si>
    <t>Principles of Macroeconomics, 10th ed.</t>
  </si>
  <si>
    <t>【マンキュー著　マクロ経済学の原則　第10版】世界中の学生から信頼され、今日最も人気のあるマクロ経済学のテキスト。著者のグレゴリー・マンキューが初めて経済学を学ぶ学生の立場に立ち、明快で魅力的な文体で、マクロ経済の原則について、最新の事例と学習機能を用いて紹介しています。</t>
  </si>
  <si>
    <t>560 p.</t>
  </si>
  <si>
    <t>35.9780357722961.eps</t>
  </si>
  <si>
    <t>1321Principles of Macroeconomics, 10th ed.</t>
  </si>
  <si>
    <t>North-Holland</t>
  </si>
  <si>
    <t>Handbook of the Economics of Education, Vol. 6</t>
  </si>
  <si>
    <t>Hanushek, Eric A. et al. (ed.)</t>
  </si>
  <si>
    <t>【教育経済学ハンドブック　第6巻】本書は、教育経済学における新たな進歩に焦点を当て、学校選択、研究応用における教師の付加価値の推定と解釈、教育不平等、教育のための条件付現金給付、就学前および家庭における幼児期の発達への投資などのトピックに関する興味深い章を紹介しています。</t>
  </si>
  <si>
    <t>612 p.</t>
  </si>
  <si>
    <t>36.9780323992404.eps</t>
  </si>
  <si>
    <t>1322Handbook of the Economics of Education, Vol. 6</t>
  </si>
  <si>
    <t>The SAGE Handbook of Leadership, 2nd ed.</t>
  </si>
  <si>
    <t>Carroll, Brigid et al. (ed.)</t>
  </si>
  <si>
    <t>【SAGE版　リーダーシップハンドブック　第2版】リーダーシップ研究について包括的に解説するハンドブック第2版！ 全5部・43章で、現在の分野の概要、主要議論、課題、イノベーションから将来の展望まで幅広くカバーします。</t>
  </si>
  <si>
    <t>600 p.</t>
  </si>
  <si>
    <t>37.9781529769067.eps</t>
  </si>
  <si>
    <t>1323The SAGE Handbook of Leadership, 2nd ed.</t>
  </si>
  <si>
    <t>Global Marketing Management, 9th ed.</t>
  </si>
  <si>
    <t>Kotabe, Masaaki (Mike)/Helsen, Kristiaan</t>
  </si>
  <si>
    <t>【小田部正明 他著　グローバルなマーケティング管理　第9版】マーケティング、経営、国際ビジネスを学ぶ学生にとって不可欠なリソース。最新の事例、ケーススタディと活発な議論が盛り込まれ、新興市場、インターネット マーケティング、企業の社会的責任に関する新しい章が追加されています。</t>
  </si>
  <si>
    <t>800 p.</t>
  </si>
  <si>
    <t>38.9781119888765.eps</t>
  </si>
  <si>
    <t>1324Global Marketing Management, 9th ed.</t>
  </si>
  <si>
    <t>International Legal Theory: Foundations and Frontiers</t>
  </si>
  <si>
    <t>Dunoff, Jeffrey L./Pollack, Mark A. (ed.)</t>
  </si>
  <si>
    <t>【国際法理論： 基礎とフロンティア】過去数十年の間に、国際的な問題はますます合法化されてきています。国際法は新しい分野へ飛躍的に拡大し、新たな課題に挑戦しています。本書は、現代国際法の理論的基礎に関する現在の考え方について権威ある説明を提供します。</t>
  </si>
  <si>
    <t>350 p.</t>
  </si>
  <si>
    <t>39.9781108448024.eps</t>
  </si>
  <si>
    <t>1325International Legal Theory: Foundations and Frontiers</t>
  </si>
  <si>
    <t>The International Law of the Sea, 4th ed.</t>
  </si>
  <si>
    <t>Tanaka, Yoshifumi</t>
  </si>
  <si>
    <t>【田中嘉文著　国際海洋法　第4版】本書は、国際海洋法における本質的な問題の最新かつ包括的な範囲を体系的に提供します。海洋法における2つのパラダイム、すなわち、分割された海洋の法と共有する海洋の法の両方を提示しています。海洋プラスチック汚染など、現代の問題も取り上げています。</t>
  </si>
  <si>
    <t>40.9781009016414.eps</t>
  </si>
  <si>
    <t>1326The International Law of the Sea, 4th ed.</t>
  </si>
  <si>
    <t>The Sage Handbook of Qualitative Research, 6th ed.</t>
  </si>
  <si>
    <t>Denzin, Norman K. et al. (ed.)</t>
  </si>
  <si>
    <t>【SAGE版　質的研究ハンドブック　第6版】質的研究のベストセラーテキスト、デンジン&amp;リンカン編『質的研究ハンドブック』最新版！ 最新トピックを含むよう大幅改訂。研究行為の政治性、教育状況の変化、質的研究者が社会に果たす役割といった問題に取り組んでいます。</t>
  </si>
  <si>
    <t>41.9781071836743.eps</t>
  </si>
  <si>
    <t>1327The Sage Handbook of Qualitative Research, 6th ed.</t>
  </si>
  <si>
    <t>Quantitative Social Science Data with R, 2nd ed.</t>
  </si>
  <si>
    <t>Fogarty, Brian J.</t>
  </si>
  <si>
    <t>【Rによる定量的社会科学データ入門　第2版】Rを使用しての量的調査の基本を段階的に解説するテキスト最新版！ 社会科学領域のさまざまな例をもとに、抽象的な原則を自分の調査に適用する方法を示します。オンラインリソース付。</t>
  </si>
  <si>
    <t>42.9781529790450.eps</t>
  </si>
  <si>
    <t>1328Quantitative Social Science Data with R, 2nd ed.</t>
  </si>
  <si>
    <t>The Wiley Blackwell Encyclopedia of Social and Political Movements, 2nd ed.</t>
  </si>
  <si>
    <t>Snow, David A. et al.</t>
  </si>
  <si>
    <t xml:space="preserve">【Wiley-Blackwell版　社会・政治運動百科事典　第2版　全5巻】本書は、世界中の重要な社会運動、革命、関連する集団現象について権威ある最新の情報を提供します。 国際的な寄稿者によって書かれた600以上の項目からなる様々なトピックをABC順に包括的に網羅しています。 </t>
  </si>
  <si>
    <t>5 Vols., 2576 p.</t>
  </si>
  <si>
    <t>43.9781119692201-2.eps</t>
  </si>
  <si>
    <t>1329The Wiley Blackwell Encyclopedia of Social and Political Movements, 2nd ed.</t>
  </si>
  <si>
    <t>Introducing Intercultural Communication, 4th ed.</t>
  </si>
  <si>
    <t>Gallois, Cindy et al.</t>
  </si>
  <si>
    <t>【異文化コミュニケーション入門　第4版】グローバルかつ批判的な視点に立った本書は、情報の批判的な消費者となり効果的なグローバル市民になるための理想的なガイドです。異文化間コミュニケーションの分野における概念、理論、応用を、生き生きとしたわかりやすいスタイルで紹介しています。</t>
  </si>
  <si>
    <t>368 p.</t>
  </si>
  <si>
    <t>44.9781529778755.eps</t>
  </si>
  <si>
    <t>1330Introducing Intercultural Communication, 4th ed.</t>
  </si>
  <si>
    <t>The International Encyclopedia of Health Communication</t>
  </si>
  <si>
    <t>Ho, Evelyn Y. et al. (ed.)</t>
  </si>
  <si>
    <t>【ヘルス・コミュニケーション国際百科事典　全5巻】急成長するヘルスコミュニケーション分野の最新トピックを集めた決定版。グローバルかつ学際的な視点から、最先端のデジタル技術、補完的・統合的ヘルスケア、多様性と包括性、健康の公平性、COVID-19関連事例などを取り上げています。</t>
  </si>
  <si>
    <t>5 Vols., 2592 p.</t>
  </si>
  <si>
    <t>45.9780470673959.eps</t>
  </si>
  <si>
    <t>1331The International Encyclopedia of Health Communication</t>
  </si>
  <si>
    <t>Handbook on Climate Change and Disasters</t>
  </si>
  <si>
    <t>Shaw, Rajib (ed.)</t>
  </si>
  <si>
    <t>【Elgar版　気候変動と災害ハンドブック】この包括的なハンドブックは、気候変動がもたらす世界の自然災害の拡大を評価し、人間活動と自然活動の複雑な相互作用を検証しています。環境学や開発学の研究者や学生、特に自然災害や気候のテクノロジーに関心のある研究者に重要な洞察を提供します。</t>
  </si>
  <si>
    <t>710 p.</t>
  </si>
  <si>
    <t>46.9781800371606.eps</t>
  </si>
  <si>
    <t>1332Handbook on Climate Change and Disasters</t>
  </si>
  <si>
    <t>Writing for Science Students, 2nd ed.</t>
  </si>
  <si>
    <t>Boyle, Jennifer/Ramsay, Scott</t>
  </si>
  <si>
    <t>【学生向け　科学論文執筆ガイド　第2版】科学分野の学生特有のニーズに応え、筆記課題で効果的にコミュニケーションするために必要なスキルを提供する、科学論文作成のためのガイド。科学コミュニケーションにおける批判性と、記述的文章と分析的文章の違いに関する新しい資料が追加されています。</t>
  </si>
  <si>
    <t>208 p.</t>
  </si>
  <si>
    <t>47.9781350932678.eps</t>
  </si>
  <si>
    <t>a丸善雄松堂-理工</t>
  </si>
  <si>
    <t>1333Writing for Science Students, 2nd ed.</t>
  </si>
  <si>
    <t>Cambridge</t>
  </si>
  <si>
    <t>Introduction to Linear Algebra, 6th ed.</t>
  </si>
  <si>
    <t>Strang, Gilbert</t>
  </si>
  <si>
    <t>【G.ストラング著　線形代数入門　第6版】MIT で 50 年以上線形代数を教えているストラング教授による最も人気のある『線形代数入門』最新第6版。本書では、より積極的に学習を始めるために、独立した列や階数や行列の列空間についての考え方が早い段階で紹介されています。</t>
  </si>
  <si>
    <t>440 p.</t>
  </si>
  <si>
    <t>48.9781733146678.eps</t>
  </si>
  <si>
    <t>1334Introduction to Linear Algebra, 6th ed.</t>
  </si>
  <si>
    <t>AMS</t>
  </si>
  <si>
    <t>Linear Algebra in Action, 3rd ed.</t>
  </si>
  <si>
    <t>Dym, Harry</t>
  </si>
  <si>
    <t>【線形代数基礎コース　第3版】本書は主に、著者がワイツマン研究所のファインバーグ大学院で教えたコースに基づいています。現役の解析学者の視点から線形代数の基本および高度なテクニックをわかりやすく解説しています。第3版では内容とスタイルを大幅に更新、新しいトピックが追加されています。</t>
  </si>
  <si>
    <t>485 p.</t>
  </si>
  <si>
    <t>49.9781470474195.eps</t>
  </si>
  <si>
    <t>1335Linear Algebra in Action, 3rd ed.</t>
  </si>
  <si>
    <t>Elliptic Integrals and Elliptic Functions</t>
  </si>
  <si>
    <t>Takebe, Takashi</t>
  </si>
  <si>
    <t>【武部尚志 著　楕円積分と楕円関数】本書は、楕円積分と楕円関数の理論のうち、複素解析学においてわかりやすい例を提供するものの、通常の大学の講義ではあまり扱われない部分について包括的に紹介しています。数学の学部生や大学院生、楕円関数や積分に馴染みのない研究者にもお薦めです。</t>
  </si>
  <si>
    <t>XI, 328 p.</t>
  </si>
  <si>
    <t>50.9783031302640.eps</t>
  </si>
  <si>
    <t>1336Elliptic Integrals and Elliptic Functions</t>
  </si>
  <si>
    <t>Partial Differential Equations</t>
  </si>
  <si>
    <t>Arendt, Wolfgang/Urban, Karsten</t>
  </si>
  <si>
    <t>【偏微分方程式： 数値解析法入門】解析的手法と数値的手法の両方を用いた偏微分方程式の研究を紹介するテキスト。著者らは、この2つの相補的なアプローチを組み合わせることで、さらなる研究のための理想的な基礎を作り上げています。物理科学、工学、経済学からの意欲的な例題が含まれます。</t>
  </si>
  <si>
    <t>XXIV, 452 p.</t>
  </si>
  <si>
    <t>51.9783031133787.eps</t>
  </si>
  <si>
    <t>1337Partial Differential Equations</t>
  </si>
  <si>
    <t>Principles of Physics, 12th ed. Extended International Adaptation</t>
  </si>
  <si>
    <t>Halliday, David et al.</t>
  </si>
  <si>
    <t>【ハリデイ・物理学の基礎　第12版】米国物理学会で「20世紀で最も優れた物理学のテキスト」と称され、理工系の大学初年次向けテキストとして、世界的に定評のある一冊！  様々な題材を通し、科学的な資料の効果的な読み方、基本的な概念の識別、科学的な疑問を通しての推論、定量的な問題の解き方等を学びながら、物理学の概念について理解を深めることができます。</t>
  </si>
  <si>
    <t>1456 p.</t>
  </si>
  <si>
    <t>52.9781119820611.eps</t>
  </si>
  <si>
    <t>1338Principles of Physics, 12th ed. Extended International Adaptation</t>
  </si>
  <si>
    <t>Introduction to Electrodynamics, 5th ed.</t>
  </si>
  <si>
    <t>Griffiths, David J.</t>
  </si>
  <si>
    <t>【グリフィス電磁気学　第5版】本書は、電気と磁気に関する学部生向けの標準的な教科書です。磁力線の性質、結晶の曖昧さ、渦電流、トムソンキンクモデルなどのトピックについて拡張された議論を提供しています。物理学および電気工学の上級学部生に最適な電磁気学の教科書としてお薦めします。</t>
  </si>
  <si>
    <t>53.9781009397759.eps</t>
  </si>
  <si>
    <t>1339Introduction to Electrodynamics, 5th ed.</t>
  </si>
  <si>
    <t>An Introduction to Stochastic Thermodynamics</t>
  </si>
  <si>
    <t>Shiraishi, Naoto</t>
  </si>
  <si>
    <t>【白石直人 著　確率論的熱力学入門】本書は、非平衡統計力学の最も中心的なテーマの一つである確率熱力学の基礎を紹介しています。また、情報熱力学、熱力学的不確定性関係、効率とパワーのトレードオフ関係など、最近の多くの進歩についても探求しています。</t>
  </si>
  <si>
    <t>XIV, 443 p.</t>
  </si>
  <si>
    <t>54.9789811981852.eps</t>
  </si>
  <si>
    <t>1340An Introduction to Stochastic Thermodynamics</t>
  </si>
  <si>
    <t>Atkins' Physical Chemistry, 12th ed.</t>
  </si>
  <si>
    <t>Atkins, Peter/de Paula, Julio/Keeler, James</t>
  </si>
  <si>
    <t>【アトキンス物理化学　第12版】幅広い範囲のテーマを含み、かつ革新的な教授法を併せ持つ物理化学のゴールドスタンダードテキスト、5年ぶりの改訂。学生が理解しやすいよう明瞭な文体に刷新され、200 を超える多肢選択問題、1,000 を超える追加演習等、セルフテスト向け資料も充実。</t>
  </si>
  <si>
    <t>992 p.</t>
  </si>
  <si>
    <t>55.978-0-19-884781-6.eps</t>
  </si>
  <si>
    <t>1341Atkins' Physical Chemistry, 12th ed.</t>
  </si>
  <si>
    <t>Understanding Molecular Simulation, 3rd ed.</t>
  </si>
  <si>
    <t>Frenkel, Daan/Smit, Berend</t>
  </si>
  <si>
    <t>【分子シミュレーション入門　第3版】本書は、材料科学のための分子シミュレーションの現状と最新の発展に関する完全に更新されたガイドです。この新版には、分子動力学やシミュレーション結果の統計的評価などのトピックに関する追加および拡張情報が含まれます。</t>
  </si>
  <si>
    <t>679 p.</t>
  </si>
  <si>
    <t>56.9780323902922.eps</t>
  </si>
  <si>
    <t>1342Understanding Molecular Simulation, 3rd ed.</t>
  </si>
  <si>
    <t>Springer Handbook of Atomic, Molecular, and Optical Physics, 2nd ed.</t>
  </si>
  <si>
    <t>Drake, Gordon W. F. (ed.)</t>
  </si>
  <si>
    <t>【Springer版　原子、分子、光学物理学ハンドブック　第2版】本ハンドブックは、原子・分子・光学（AMO）物理学の全分野を統合する包括的な参考資料であり、原子分光法から彗星や地球変動への応用まで、この分野の主要なアイデア、技術、結果がまとめられています。</t>
  </si>
  <si>
    <t>LXX, 1415 p.</t>
  </si>
  <si>
    <t>57.9783030738921.eps</t>
  </si>
  <si>
    <t>1343Springer Handbook of Atomic, Molecular, and Optical Physics, 2nd ed.</t>
  </si>
  <si>
    <t>Isotope Geochemistry, 2nd ed.</t>
  </si>
  <si>
    <t>White, William M</t>
  </si>
  <si>
    <t>【同位体地球化学　第2版】本書は、放射性同位体および安定同位体の地球化学の徹底的かつ最新の概要を提供します。この第2版では、古生物学と考古学における同位体の使用に焦点を当てた新しい章が追加されています。全編フルカラーの図解付で、上級学部生および大学院生向けの教科書として最適です。</t>
  </si>
  <si>
    <t>720 p.</t>
  </si>
  <si>
    <t>58.9781119729938.eps</t>
  </si>
  <si>
    <t>1344Isotope Geochemistry, 2nd ed.</t>
  </si>
  <si>
    <t>Analysis of Enzyme Reaction Kinetics</t>
  </si>
  <si>
    <t>Malcata, F. Xavier</t>
  </si>
  <si>
    <t>【酵素反応速度論的解析　全2巻】本書は、物理化学的パラメータの影響を含む、酵素反応速度のモデリングについて読者に包括的に紹介します。酵素反応の研究者、反応器の制御に携わる実務者向けにお薦めの書籍です。</t>
  </si>
  <si>
    <t>1440 p.</t>
  </si>
  <si>
    <t>59.9781119490241.eps</t>
  </si>
  <si>
    <t>1345Analysis of Enzyme Reaction Kinetics</t>
  </si>
  <si>
    <t>Sodium-Ion Batteries: Materials, Characterization, and Technology</t>
  </si>
  <si>
    <t>Titirici, Maria-Magdalena et al (ed.)</t>
  </si>
  <si>
    <t>【ナトリウムイオン電池：材料、特性評価、および技術　全2巻】本書では、ナトリウムイオン電池の材料構成要素、特性評価、アプリケーション、高性能化、および商品化について詳しく説明しています。材料科学者、電気化学者、学界と産業界の研究者および開発技術者にとって不可欠な参考資料です。</t>
  </si>
  <si>
    <t>2 Vols., 752 p.</t>
  </si>
  <si>
    <t>60.9783527347094.eps</t>
  </si>
  <si>
    <t>1346Sodium-Ion Batteries: Materials, Characterization, and Technology</t>
  </si>
  <si>
    <t>Transition-Metal-Catalyzed C-H Functionalization of Heterocycles</t>
  </si>
  <si>
    <t>Punniyamurthy, Tharmalingam/Kumar, Anil (ed.)</t>
  </si>
  <si>
    <t>【遷移金属触媒による複素環のC-H官能基化　全2巻】本書では、C-H 活性化と遷移金属触媒による C-H 結合活性化反応の機構的側面について詳細に紹介しています。有機合成および有機合成プロセス開発における学生および研究者にとって貴重なガイドです。</t>
  </si>
  <si>
    <t>2 Vols., 960 p.</t>
  </si>
  <si>
    <t>61.9781119774136.eps</t>
  </si>
  <si>
    <t>1347Transition-Metal-Catalyzed C-H Functionalization of Heterocycles</t>
  </si>
  <si>
    <t>MIT Press</t>
  </si>
  <si>
    <t>Probabilistic Machine Learning: Advanced Topics</t>
  </si>
  <si>
    <t>Murphy, Kevin P.</t>
  </si>
  <si>
    <t>【確率論的機械学習：上級編】深層学習、ベイズ推論、生成モデル、不確実性の下での意思決定について学びたい機械学習と統計学の研究者および大学院生向けの高度な教科書。深層生成モデリング、グラフィカルモデル、強化学習、因果関係など機械学習の最先端のトピックを詳細にカバー。</t>
  </si>
  <si>
    <t>1360 p.</t>
  </si>
  <si>
    <t>62.9780262048439.eps</t>
  </si>
  <si>
    <t>1348Probabilistic Machine Learning: Advanced Topics</t>
  </si>
  <si>
    <t>Machine Learning for Data Science Handbook, 3rd ed.</t>
  </si>
  <si>
    <t>Rokach, Lior et al. (ed.)</t>
  </si>
  <si>
    <t>【データサイエンスのための機械学習ハンドブック　第3版】『データマイニングと知識発見ハンドブック』第2版を13年ぶりに更新。第3版ではディープラーニング、説明可能なAI、ヒューマンファクターと社会問題、ビッグデータのための高度な手法など、全く新しいトピックが含まれています。</t>
  </si>
  <si>
    <t>890 p.</t>
  </si>
  <si>
    <t>63.9783031246272.eps</t>
  </si>
  <si>
    <t>1349Machine Learning for Data Science Handbook, 3rd ed.</t>
  </si>
  <si>
    <t>Introduction to Autonomous Robots</t>
  </si>
  <si>
    <t>Heckman, Christoffer et al.</t>
  </si>
  <si>
    <t>【自律型ロボット入門：メカニズム、センサ、アクチュエータ、アルゴリズム】ロボットの機構とダイナミクスに関する広範なアルゴリズムの視点を提供する、自律ロボット工学分野の上級学部および大学院生向けの教科書。自律ロボットの設計と制御の背後にある計算の基礎を学ぶのに役立ちます。</t>
  </si>
  <si>
    <t>376 p.</t>
  </si>
  <si>
    <t>64.9780262047555.eps</t>
  </si>
  <si>
    <t>1350Introduction to Autonomous Robots</t>
  </si>
  <si>
    <t>Physical Chemistry for the Life Sciences, 3rd ed.</t>
  </si>
  <si>
    <t>Atkins, Peter</t>
  </si>
  <si>
    <t>【アトキンス・生命科学のための物理化学 第3版】物理化学の原理が生命現象にどのように関わっているのかを説明する、訳書で親しまれているテキストの原書、12年ぶりの改訂新版です。生化学的分光学、X線回折、分光分析など、生体システムの特性評価に不可欠な技術が新たに盛り込まれています。</t>
  </si>
  <si>
    <t>65.9780198830108.eps</t>
  </si>
  <si>
    <t>a丸善雄松堂-生物</t>
  </si>
  <si>
    <t>1351Physical Chemistry for the Life Sciences, 3rd ed.</t>
  </si>
  <si>
    <t>Developmental Biology, 13th ed./XE</t>
  </si>
  <si>
    <t>Michael Barresi; Scott Gilbert</t>
  </si>
  <si>
    <t>【ギルバート・発生生物学 第13版】現代の幅広い発生生物学をバランスのとれた今日的なアプローチで体系的に解説し、この分野のバイブルとされるテキストの改訂新版です。今回、核となる内容と、それ以外を明確に切り分け、本書を参照する初学者と研究者の両方のニーズを満たすよう工夫しています。</t>
  </si>
  <si>
    <t>944 p.</t>
  </si>
  <si>
    <t>66.9780197574614.eps</t>
  </si>
  <si>
    <t>1352Developmental Biology, 13th ed./XE</t>
  </si>
  <si>
    <t>The Cell: A Molecular Apoproach, 9th ed./IE.</t>
  </si>
  <si>
    <t>Geoffrey Cooper; Kenneth Adams</t>
  </si>
  <si>
    <t>【クーパー・細胞生物学 第9版】分子生物学と生化学を踏まえて細胞生物学を解説する、訳書でも知られる定評のあるテキストの改訂新版です。簡潔な解説と批判的思考を促す問題で、この分野に必要な基礎と分析力を養います。最新の生化学，分子生物学，細胞生物学の基礎がこの１冊で網羅できます。</t>
  </si>
  <si>
    <t>816 p.</t>
  </si>
  <si>
    <t>67.9780197583746.eps</t>
  </si>
  <si>
    <t>1353The Cell: A Molecular Apoproach, 9th ed./IE.</t>
  </si>
  <si>
    <t>W.W. Norton</t>
  </si>
  <si>
    <t>Essential Cell Biology, 6th ed./ISE.</t>
  </si>
  <si>
    <t>Alberts, Bruce et al.</t>
  </si>
  <si>
    <t xml:space="preserve">【エッセンシャル細胞生物学 第6版 ISE版】細胞生物学の世界的ベストセラー、5年ぶりの新版！ 明快な記述と優れた図解で細胞生物学の初学者に最適な一冊。全編にわたり、COVID-19をはじめとする最新研究が反映され、ヒトゲノム、顕微鏡的視覚化技術など新たな研究を収載しています。 </t>
  </si>
  <si>
    <t>904 p.</t>
  </si>
  <si>
    <t>68.9781324033394.eps</t>
  </si>
  <si>
    <t>1354Essential Cell Biology, 6th ed./ISE.</t>
  </si>
  <si>
    <t>Molecular Biology of the Cell, 7th ed./ISE.</t>
  </si>
  <si>
    <t>【細胞の分子生物学 第7版 ISE版】細胞生物学のベストセラーテキストの8年ぶりの新版！細胞生物学の基本原理・概念・最先端研究を理解するために欠かせない知識を豊富に収載しています。“The Problems Book”がデジタル化され、対面／オンラインいずれの講義にも有用です。</t>
  </si>
  <si>
    <t>1552 p.</t>
  </si>
  <si>
    <t>69.9780393884852.eps</t>
  </si>
  <si>
    <t>1355Molecular Biology of the Cell, 7th ed./ISE.</t>
  </si>
  <si>
    <t>Animal Behavior, 12th ed./IE.</t>
  </si>
  <si>
    <t>Dustin Rubenstein</t>
  </si>
  <si>
    <t>【ルーベンスタイン・動物行動学 第12版】進化論が動物行動学の様々なサブディシプリンをどのように統合しているかに重点を置き、科学的論理を用いて行動の根底にあるメカニズムや進化的基盤をどのように研究しているかを説く、訳書でも知られている、この分野をリードするテキストです。</t>
  </si>
  <si>
    <t>70.9780197573822.eps</t>
  </si>
  <si>
    <t>1356Animal Behavior, 12th ed./IE.</t>
  </si>
  <si>
    <t>Evolution, 5th ed.</t>
  </si>
  <si>
    <t>Douglas Futuyma; Mark Kirkpatrick</t>
  </si>
  <si>
    <t>【フツイマ・進化生物学 第5版】学部向け進化生物学のテキストの金字塔、改訂新版です。最新の進化遺伝学やゲノミクスも取り込んで、急速な進展を遂げているこの分野をわかりやすく解説します。科学のプロセスを学びやすくする、理論と実証的仮説の相互作用を重視したつくりとなっています。</t>
  </si>
  <si>
    <t>592 p.</t>
  </si>
  <si>
    <t>71.9780197619629.eps</t>
  </si>
  <si>
    <t>1357Evolution, 5th ed.</t>
  </si>
  <si>
    <t>Microbiology: An Evolving Science, 6th ed.</t>
  </si>
  <si>
    <t>Slonczewski, Joan L. et al.</t>
  </si>
  <si>
    <t>【微生物学 第6版 ISE版】微生物学の最新研究に触れることができる定評あるテキスト。すべての章でマイクロバイオームと地球規模の影響という 2 つの新しいテーマに焦点を当てた研究を紹介しています。 バイオフィルムや CRISPR などの最先端のトピックも取り上げられています。</t>
  </si>
  <si>
    <t>1432 p.</t>
  </si>
  <si>
    <t>72.9781324033561.eps</t>
  </si>
  <si>
    <t>1358Microbiology: An Evolving Science, 6th ed.</t>
  </si>
  <si>
    <t>Plant Physiology and Development, 7th ed.</t>
  </si>
  <si>
    <t>Lincoln Taiz 他</t>
  </si>
  <si>
    <t>【テイツ・植物生理学と発生学 第７版】訳書でも親しまれている植物生理学の包括的なテキストの改訂新版です。核となる構成は維持する一方、気候変動に関連するボックスを追加するなど、理解を深める情報を増やし、図版は可能な限り簡素化し、気孔機能は他の章に組み込むなど変更・修正を行いました。</t>
  </si>
  <si>
    <t>73.9780197614204.eps</t>
  </si>
  <si>
    <t>1359Plant Physiology and Development, 7th ed.</t>
  </si>
  <si>
    <t>An Introduction to Genetic Engineering, 4th ed.</t>
  </si>
  <si>
    <t>Nicholl, Desmond S. T.</t>
  </si>
  <si>
    <t>【遺伝子工学入門　第4版】本書は、遺伝子操作の基本原理に焦点を当て、初学者にも分かりやすく幅広い内容の入門書として人気が高い、学部生向けのテキストブックです。 第4版では、DNAとゲノム編集の物語に関する新しい章が追加されています。</t>
  </si>
  <si>
    <t>466 p.</t>
  </si>
  <si>
    <t>74.9781009180603.eps</t>
  </si>
  <si>
    <t>1360An Introduction to Genetic Engineering, 4th ed.</t>
  </si>
  <si>
    <t>LWW</t>
  </si>
  <si>
    <t>Designing Clinical Research, 5th ed.</t>
  </si>
  <si>
    <t>Browner, Warren S. et al.</t>
  </si>
  <si>
    <t>【臨床研究のデザイン 第5版】最も実践的で信頼性の高いスタンダードリファレンスとして、30年以上にわたり臨床研究分野を先導してきた書、改訂第5版。研究計画、資金調達、実施について、一般的アプローチから判断の難しい状況までを読みやすい文体で解説する。</t>
  </si>
  <si>
    <t>468 p.</t>
  </si>
  <si>
    <t>75.9781975174408.eps</t>
  </si>
  <si>
    <t>1361Designing Clinical Research, 5th ed.</t>
  </si>
  <si>
    <t>Elsevier</t>
  </si>
  <si>
    <t>Textbook of Critical Care, 8th ed.</t>
  </si>
  <si>
    <t>Vincent, Jean-Louis et al. (ed.)</t>
  </si>
  <si>
    <t>【集中治療テキストブック 第8版】本書は、救命救急における内科と外科の専門分野間のギャップを埋め、ICUでの成人患者と小児患者の効果的な管理に対する実践的で学際的なアプローチを提供します。救命救急チームのあらゆるメンバーにとって不可欠なリソースです。</t>
  </si>
  <si>
    <t>1376 p.</t>
  </si>
  <si>
    <t>76.9780323759298.eps</t>
  </si>
  <si>
    <t>a丸善雄松堂-医学</t>
  </si>
  <si>
    <t>1362Textbook of Critical Care, 8th ed.</t>
  </si>
  <si>
    <t>McGraw-Hill</t>
  </si>
  <si>
    <t>The Infographic Guide to Medicine</t>
  </si>
  <si>
    <t>Shah, Neeral</t>
  </si>
  <si>
    <t>【インフォグラフィック医学ガイド】膨大な時間を使い膨大な知識を詰め込まなければならない現代の医学生が、なるべく少ない時間で多くの情報を吸収できるよう制作された一冊です。 USMLE Step1およびStep2に対応した600点以上のインフォグラフィック（情報を視覚化した図）を掲載。トピック別の色分けやテキスト配置など記憶しやすいビジュアルを用いて、関連する情報を1ページに凝縮し、多忙な医学生の効率的な学習を支援します。</t>
  </si>
  <si>
    <t>77.9781260453973.eps</t>
  </si>
  <si>
    <t>1363The Infographic Guide to Medicine</t>
  </si>
  <si>
    <t>Gross Anatomy, 10th ed./IE.</t>
  </si>
  <si>
    <t>Halliday, Nancy L./Chung, Harold M.</t>
  </si>
  <si>
    <t>【Board Reviewシリーズ：肉眼解剖学 第10版 IE版】本書は、好評を博している「Board Review Series」のGross Anatomy編、改訂第10版です。 基礎科学レベルの解剖学試験やUSMLEのStep 1をターゲットに制作されています。</t>
  </si>
  <si>
    <t>540 p.</t>
  </si>
  <si>
    <t>78.9781975181482.eps</t>
  </si>
  <si>
    <t>1364Gross Anatomy, 10th ed./IE.</t>
  </si>
  <si>
    <t>Langman's Medical Embryology, 15th ed./IE.</t>
  </si>
  <si>
    <t>Sadler, T. W.</t>
  </si>
  <si>
    <t>【ラングマン 人体発生学 第15版 IE版】発生学の複雑な概念を簡潔明瞭に親しみやすく解説する、伝統あるテキストブック改訂第15版です。 胚の発達段階を詳細に描写する鮮明なフルカラー図解をはじめ、試験・実習対策に最適な臨床例・オンライン練習問題などを豊富に収載しています。</t>
  </si>
  <si>
    <t>434 p.</t>
  </si>
  <si>
    <t>79.9781975180010.eps</t>
  </si>
  <si>
    <t>1365Langman's Medical Embryology, 15th ed./IE.</t>
  </si>
  <si>
    <t>Human Biology, 17th ed./ISE</t>
  </si>
  <si>
    <t>Mader, Sylvia/Windelspecht, Michael</t>
  </si>
  <si>
    <t xml:space="preserve">【シルビア・メイダー他著 ヒューマンバイオロジー 第17版 ISE版】本書は、人体というレンズを通して生物学の主要テーマを紹介しています。 学生はヒトの生物学と生理学に関する知識の基礎を固めながら、科学的リテラシーを向上させます。 </t>
  </si>
  <si>
    <t>80.9781265250065.eps</t>
  </si>
  <si>
    <t>1366Human Biology, 17th ed./ISE</t>
  </si>
  <si>
    <t>Physiology, 8th ed./IE.</t>
  </si>
  <si>
    <t>Costanzo, Linda S.</t>
  </si>
  <si>
    <t>【Board Reviewシリーズ：生理学 第8版 IE版】医学部で学ぶ生理学の基礎を網羅し、わかりやすく効率的な学習に最適なBoard Review シリーズ「生理学」改訂第8版。試験対策として包括的かつ効率的なアプローチを採用し、複雑な生理学の概念をわかりやすく解説する。</t>
  </si>
  <si>
    <t>320 p.</t>
  </si>
  <si>
    <t>81.9781975153656.eps</t>
  </si>
  <si>
    <t>1367Physiology, 8th ed./IE.</t>
  </si>
  <si>
    <t>Macmillan</t>
  </si>
  <si>
    <t>Biochemistry, 10th ed./IE.</t>
  </si>
  <si>
    <t>Berg, Jeremy et al.</t>
  </si>
  <si>
    <t>【ストライヤー・生化学 第10版 IE版】優れた記述と明快な図解で知られる「ストライヤー」、4年ぶりの新版！ 40年以上、世界中で愛読されてきた信頼性の高いテキスト です。最新研究をカバーし新たに臨床や生物工学への応用、創薬などのトピックを収載しています。</t>
  </si>
  <si>
    <t>1120 p.</t>
  </si>
  <si>
    <t>82.9781319498504.eps</t>
  </si>
  <si>
    <t>1368Biochemistry, 10th ed./IE.</t>
  </si>
  <si>
    <t>Goodman and Gilman's the Pharmacological Basis of Therapeutics, 14th ed.</t>
  </si>
  <si>
    <t>Knollmann, Bjorn/Brunton, Laurence</t>
  </si>
  <si>
    <t>【グッドマン/ギルマン・薬理書：治療法の薬理学的基礎 第14版】もっとも信頼のおけるリソースとして、50年以上にわたり薬理学テキストの頂点に君臨してきた“グッドマン/ギルマン”最新第14版。治療薬の作用と使用法に関して、生理学や病態生理学にもとづき解説する、権威あるレファレンス。</t>
  </si>
  <si>
    <t>1664 p.</t>
  </si>
  <si>
    <t>83.9781264258079.eps</t>
  </si>
  <si>
    <t>1369Goodman and Gilman's the Pharmacological Basis of Therapeutics, 14th ed.</t>
  </si>
  <si>
    <t>Heptinstall's Pathology of the Kidney, 8th ed.</t>
  </si>
  <si>
    <t>Jennette, J. Charles/D'Agati, Vivette D. (ed.)</t>
  </si>
  <si>
    <t>【ヘプティンストール・腎臓病理学 第8版】60年の長きにわたり、病理医・腎臓専門医から支持されてきた"Heptinstall"、9年ぶりの新版です。便利な1巻構成となり、豊富な画像も掲載され、腎疾患への理解を深め、正確な診断・最善の患者ケアに役立つ信頼性の高いリソースです。</t>
  </si>
  <si>
    <t>1656 p.</t>
  </si>
  <si>
    <t>84.9781975161538.eps</t>
  </si>
  <si>
    <t>1370Heptinstall's Pathology of the Kidney, 8th ed.</t>
  </si>
  <si>
    <t>Lever's Dermatopathology, 12th ed.</t>
  </si>
  <si>
    <t>Elder, David E. (ed.)</t>
  </si>
  <si>
    <t>【Lever・皮膚病理学：皮膚の病理組織学 第12版】皮膚疾患診療に携わる医師に何世代にもわたって親しまれている皮膚病理学の定番書、改訂第12版。皮膚疾患を包括的に網羅し、診断において重要な役割を果たす組織病理学の観点から解説が加えられている。</t>
  </si>
  <si>
    <t>1500 p.</t>
  </si>
  <si>
    <t>85.9781975174491.eps</t>
  </si>
  <si>
    <t>1371Lever's Dermatopathology, 12th ed.</t>
  </si>
  <si>
    <t>ASM Press</t>
  </si>
  <si>
    <t>Manual of Clinical Microbiology, 13th ed.</t>
  </si>
  <si>
    <t>Carroll, Karen C./Pfaller, Michael A. (ed.)</t>
  </si>
  <si>
    <t>【米国微生物学会・臨床微生物学マニュアル 第13版 全4巻】最も権威ある微生物学レファレンス、4年ぶりの新版！ 国際的な専門家チームによる改訂 でゲノミクス・プロテオミクスの応用をはじめ、病原体に関する最新の知見、診断法、研究室における実務など、新章が追加されています。</t>
  </si>
  <si>
    <t>4 Vols., 3456 p.</t>
  </si>
  <si>
    <t>86.9781683674290.eps</t>
  </si>
  <si>
    <t>1372Manual of Clinical Microbiology, 13th ed.</t>
  </si>
  <si>
    <t>Fields Virology: Vol. 3 RNA Viruses, 7th ed.</t>
  </si>
  <si>
    <t>Howley, Peter M./Knipe, David M. (ed.)</t>
  </si>
  <si>
    <t>【フィールズ・ウイルス学 第7版 第3巻：RNAウイルス】便利な4巻構成となった「フィールズ・ウイルス学」の第3巻『RNAウイルス』です。 最新情報が反映された、ウイルスの生物学、各ウイルス科の医学的側面などをもれなく収載した信頼性の高いレファレンスです。</t>
  </si>
  <si>
    <t>87.9781975112608.eps</t>
  </si>
  <si>
    <t>1373Fields Virology: Vol. 3 RNA Viruses, 7th ed.</t>
  </si>
  <si>
    <t>Fields Virology: Vol. 4 Fundamentals, 7th ed.</t>
  </si>
  <si>
    <t>Howley, Peter M. et al. (ed.)</t>
  </si>
  <si>
    <t xml:space="preserve">【フィールズ・ウイルス学 第7版 第4巻：基本原理】便利な4巻構成となった「フィールズ・ウイルス学」、最終巻！ 基本原理に重点を置きながら、ウイルス学における近年の進歩が反映され、歴史をはじめ、ウイルスの生物学・医学的側面からなる多岐にわたるトピックを収載しています。 </t>
  </si>
  <si>
    <t>667 p.</t>
  </si>
  <si>
    <t>88.9781975112516.eps</t>
  </si>
  <si>
    <t>1374Fields Virology: Vol. 4 Fundamentals, 7th ed.</t>
  </si>
  <si>
    <t>Basic Immunology, 7th ed.</t>
  </si>
  <si>
    <t>Abbas, Abul et al.</t>
  </si>
  <si>
    <t>【アバス/リックマン/ピレ・基礎免疫学 第7版】今日の医学生のために綿密にレビューおよびアップデートされた免疫学の簡潔なテキスト、最新第7版。免疫学の臨床的な側面を重要視し、疾患の病因、基礎科学に基づく新しい治療の発展、そして実際の応用のための臨床例の付録が含まれています。</t>
  </si>
  <si>
    <t>336 p.</t>
  </si>
  <si>
    <t>89.9780443105197.eps</t>
  </si>
  <si>
    <t>1375Basic Immunology, 7th ed.</t>
  </si>
  <si>
    <t>Janeway's Immunobiology, 10th ed./ISE.</t>
  </si>
  <si>
    <t>Murphy, Kenneth M. et al.</t>
  </si>
  <si>
    <t>【ジェーンウェイ・免疫生物学 第10版 ISE版】免疫学のベストセラー・テキスト、6年ぶりの新版！初学者に分かりやすい明快な記述・図解と、研究者からも高く評価される包括的な内容が網羅されています。各章、専門家によって精査され、最新研究を反映し全面的に改訂されています。</t>
  </si>
  <si>
    <t>960 p.</t>
  </si>
  <si>
    <t>90.9780393884913.eps</t>
  </si>
  <si>
    <t>1376Janeway's Immunobiology, 10th ed./ISE.</t>
  </si>
  <si>
    <t>Goldman-Cecil Medicine, 27th ed.</t>
  </si>
  <si>
    <t>Goldman, Lee/Cooney, Kathleen A. (ed.)</t>
  </si>
  <si>
    <t>【ゴールドマンのセシル内科学 第27版 全2巻】内科学のグローバル・スタンダード「セシル」、4年ぶりの新版！ 95年以上読み継がれてきた、内科学・成人患者ケアに関する信頼性の高いレファレンス です。疫学、病理生物学、最新の文献に基づき、偏りのない確かなアドバイスを提供しています。</t>
  </si>
  <si>
    <t>2 Vols., 3040 p.</t>
  </si>
  <si>
    <t>91.9780323930383.eps</t>
  </si>
  <si>
    <t>1377Goldman-Cecil Medicine, 27th ed.</t>
  </si>
  <si>
    <t>Harrison's Principles of Internal Medicine, 21st ed./IE.</t>
  </si>
  <si>
    <t>Loscalzo, Joseph et al.</t>
  </si>
  <si>
    <t>【ハリソン内科学 第21版（IE版） 全2巻 】世界で最も信頼されている臨床医学テキスト「ハリソン」4年ぶりの新版！ 内科学のあらゆる領域において重要な改訂がされ、新たな治療法・ガイドラインを反映。COVIDから認知症、敗血症、多発性硬化症、肺がんまで様々な疾患の最新情報を収載。</t>
  </si>
  <si>
    <t>2 Vols., 3855 p.</t>
  </si>
  <si>
    <t>92.9781264285846.eps</t>
  </si>
  <si>
    <t>1378Harrison's Principles of Internal Medicine, 21st ed./IE.</t>
  </si>
  <si>
    <t>The Washington Manual of Medical Therapeutics, 37th ed.</t>
  </si>
  <si>
    <t>Ancha, Siri et al.</t>
  </si>
  <si>
    <t>【ワシントン内科診療マニュアル 第37版】急速に変化、進化する今日の医療技術や治療法を反映し、優れた患者ケア実践において求められる必須情報を簡潔かつ充実したコンテンツで提供する病棟診療マニュアル。世界中の臨床医や医学部教員から高い信頼を得ているベストセラー書。</t>
  </si>
  <si>
    <t>1144 p.</t>
  </si>
  <si>
    <t>93.9781975190620.eps</t>
  </si>
  <si>
    <t>1379The Washington Manual of Medical Therapeutics, 37th ed.</t>
  </si>
  <si>
    <t>The Pancreas, 4th ed.</t>
  </si>
  <si>
    <t>Beger, Hans G. et al. (ed.)</t>
  </si>
  <si>
    <t>【Beger・膵臓学 第4版】本書では、膵臓の機能を徹底的に理解することに基づき、あらゆる既知の膵臓疾患を詳細に説明しています。関連する内視鏡技術や外科手術について段階的なガイダンスも含まれています。消化器病学および消化器外科の臨床医および研究者にとって必携の参考資料です。</t>
  </si>
  <si>
    <t>94.9781119875970.eps</t>
  </si>
  <si>
    <t>1380The Pancreas, 4th ed.</t>
  </si>
  <si>
    <t>DeVita, Hellman, and Rosenberg's Cancer, 12th ed.</t>
  </si>
  <si>
    <t>DeVita Jr. Vincent T. et al. (ed.)</t>
  </si>
  <si>
    <t>【デヴィータ・がん：腫瘍学の原理と実際 第12版（1巻本/Hardcover）】腫瘍学の定本「デヴィータ」、4年ぶりの新版！ ステージ・症状に応じたがん管理のための、信頼性の高いアドバイスと治療戦略を提供。全編を通して免疫治療と遺伝学に関する項目を改訂。</t>
  </si>
  <si>
    <t>2324 p.</t>
  </si>
  <si>
    <t>95.9781975184742.eps</t>
  </si>
  <si>
    <t>1381DeVita, Hellman, and Rosenberg's Cancer, 12th ed.</t>
  </si>
  <si>
    <t>WHO</t>
  </si>
  <si>
    <t>Paediatric Tumours, 5th ed.</t>
  </si>
  <si>
    <t>WHO Classification of Tumours Editorial Board (ed.)</t>
  </si>
  <si>
    <t>【WHO腫瘍分類シリーズ 第5版 第7巻：小児腫瘍 （全2巻）】WHO腫瘍分類シリーズ初の『小児腫瘍』編が刊行！ 「ブルーブック」の愛称で親しまれる本シリーズは、腫瘍診断のゴールドスタンダードとして、がん患者ケアに携わる医師／がん研究者に不可欠な国際標準を提供します。</t>
  </si>
  <si>
    <t>2 Vols., 1228 p.</t>
  </si>
  <si>
    <t>96.9789283245100.eps</t>
  </si>
  <si>
    <t>1382Paediatric Tumours, 5th ed.</t>
  </si>
  <si>
    <t>Urinary and Male Genital Tumours, 5th ed.</t>
  </si>
  <si>
    <t>【WHO腫瘍分類シリーズ 第8巻 泌尿器・男性生殖器腫瘍 第5版】本書は、WHOによるヒト腫瘍分類シリーズ（第5版）第8巻です。「ブルーブック」の愛称で親しまれる本シリーズは、腫瘍診断のゴールドスタンダードとしてがん患者ケアに携わる医師／がん研究者に不可欠な国際標準を提供します。</t>
  </si>
  <si>
    <t>590 p.</t>
  </si>
  <si>
    <t>97.9789283245124.eps</t>
  </si>
  <si>
    <t>1383Urinary and Male Genital Tumours, 5th ed.</t>
  </si>
  <si>
    <t>AFIP</t>
  </si>
  <si>
    <t>Tumors of the Pancreas</t>
  </si>
  <si>
    <t>Klimstra, David S. et al.</t>
  </si>
  <si>
    <t>【AFIP腫瘍・非腫瘍病理学アトラス 第5シリーズ 第15巻：膵臓の腫瘍】米軍病理研究所のデータベースを基に編集される、定評ある腫瘍・非腫瘍病理アトラスシリーズ。本書では、各腫瘍を特徴づける分子基盤に関するデータが過去15年間で飛躍的に増加した、膵臓腫瘍の分類を取り上げている。</t>
  </si>
  <si>
    <t>589 p.</t>
  </si>
  <si>
    <t>98.9781933477275.eps</t>
  </si>
  <si>
    <t>1384Tumors of the Pancreas</t>
  </si>
  <si>
    <t>Principles of Neural Science, 6th ed.</t>
  </si>
  <si>
    <t>Kandel, Eric R. et al.</t>
  </si>
  <si>
    <t>【カンデル・神経科学の原理 第6版】神経科学の「ゴールドスタンダード」9年ぶりの新版！300の新たなカラー図解やPETスキャンを含む放射線学的研究など、2,200点もの画像を掲載しています。全9パート60章のコンパクトな構成で 重要な疾患に関する専門性の高い記述を収載しています。</t>
  </si>
  <si>
    <t>1646 p.</t>
  </si>
  <si>
    <t>99.9781259642234.eps</t>
  </si>
  <si>
    <t>1385Principles of Neural Science, 6th ed.</t>
  </si>
  <si>
    <t>Neuroscience, 7th ed.</t>
  </si>
  <si>
    <t>Dale Purves 他</t>
  </si>
  <si>
    <t>【パーヴス・神経科学 第7版】この分野で最も包括的でわかりやすいと、四半世紀以上にわたり信頼を集めているテキストの改訂新版。動物、ヒト、臨床研究をバランスよく取り上げ、細胞シグナル伝達から認知機能までを論じます。学習目標の明確化や簡潔なセクション化で、さらにわかりやすいものに。</t>
  </si>
  <si>
    <t>1008 p.</t>
  </si>
  <si>
    <t>100.9780197572511.eps</t>
  </si>
  <si>
    <t>1386Neuroscience, 7th ed.</t>
  </si>
  <si>
    <t>Behavioral Neuroscience, 10th ed.</t>
  </si>
  <si>
    <t>S. Marc Breedlove; Neil V. Watson</t>
  </si>
  <si>
    <t>【ブリードラブ＆ワトソン・行動神経科学 第10版】生物心理学と神経科学の初学者向けの行動神経科学テキスト、改訂新版です。神経機能や脳と行動の関係を理解するための基礎に加え、魅力的な物語、充実した臨床例、複雑なプロセスを明快にする視覚的アプローチを通じ、最新の研究を紹介しています。</t>
  </si>
  <si>
    <t>848 p.</t>
  </si>
  <si>
    <t>101.9780197751268.eps</t>
  </si>
  <si>
    <t>1387Behavioral Neuroscience, 10th ed.</t>
  </si>
  <si>
    <t>Developmental Cognitive Neuroscience, 5th ed.</t>
  </si>
  <si>
    <t>Johnson, Mark H./de Haan, Michelle</t>
  </si>
  <si>
    <t>【発達認知神経科学　第5版】乳児期、小児期、および青年期における脳と行動の発達に焦点を当てた画期的なテキスト。認知神経科学を学ぶ学部上級生および大学院生と、教育、臨床心理学、小児医学、国際保健など、発達認知神経科学のアプローチを採用している分野の専門家にとって魅力的な1冊です。</t>
  </si>
  <si>
    <t>102.9781119904694.eps</t>
  </si>
  <si>
    <t>1388Developmental Cognitive Neuroscience, 5th ed.</t>
  </si>
  <si>
    <t>Adams and Victor's Principles of Neurology, 12th ed.</t>
  </si>
  <si>
    <t>Ropper, Allan H. et al.</t>
  </si>
  <si>
    <t>【アダムス/ビクター・神経学の原理 第12版（50周年記念版）】神経学の全領域を網羅する最も信頼できるテキスト、最新第12版。初版から50周年記念を迎える本書は、一般的な神経系疾患から稀な神経系疾患まで自信を持って対応できるよう、最新の治療・管理戦略をフルカラーで提供する。</t>
  </si>
  <si>
    <t>1616 p.</t>
  </si>
  <si>
    <t>103.9781264264520.eps</t>
  </si>
  <si>
    <t>1389Adams and Victor's Principles of Neurology, 12th ed.</t>
  </si>
  <si>
    <t>Behavioral Science, 8th rev. ed./IE.</t>
  </si>
  <si>
    <t>Fadem, Barbara et al.</t>
  </si>
  <si>
    <t>【行動科学　第8版 IE】行動科学、精神医学、疫学とその関連トピックスの最新知見を網羅するBRS Behavioral Scienceの改訂第8版。心と身体の関係に関する重要な情報をすばやく引き出し、医学生が自信を持ってその知識を試験や実践の場に活かすための下地となるテキスト。</t>
  </si>
  <si>
    <t>365 p.</t>
  </si>
  <si>
    <t>104.9781975188870.eps</t>
  </si>
  <si>
    <t>1390Behavioral Science, 8th rev. ed./IE.</t>
  </si>
  <si>
    <t>Ophthalmology, 6th ed.</t>
  </si>
  <si>
    <t>Yanoff, Myron/Duker, Jay S. (ed.)</t>
  </si>
  <si>
    <t>【ヤノフ・眼科学 第6版】眼科医が遭遇する可能性のあるすべての眼科疾患や処置に関して権威あるガイダンスを提供する定評あるテキスト。新版は、広範囲に渡りアップデートされ、一般的な疾患と稀な疾患の両方について基礎から診断、治療の進歩までを包括的にカバー。</t>
  </si>
  <si>
    <t>105.9780323795159.eps</t>
  </si>
  <si>
    <t>1391Ophthalmology, 6th ed.</t>
  </si>
  <si>
    <t>Modern Epidemiology, 4th ed.</t>
  </si>
  <si>
    <t>Haneuse, Sebastien et al.</t>
  </si>
  <si>
    <t xml:space="preserve">【ロスマン他著・現代疫学 第4版】疫学分野のゴールドスタンダードとして知られる本書、8年ぶりの新版。疫学研究の原理と方法を包括的にカバーし、フルカラーで全面的に改訂しています。疫学を公衆衛生・医学に幅広く応用するために欠かせない方法論について、信頼性の高い情報を提供しています。 </t>
  </si>
  <si>
    <t>1250 p.</t>
  </si>
  <si>
    <t>106.9781451193282.eps</t>
  </si>
  <si>
    <t>1392Modern Epidemiology, 4th ed.</t>
  </si>
  <si>
    <t>Manson's Tropical Diseases, 24th ed.</t>
  </si>
  <si>
    <t>Farrar, Jeremy et al.</t>
  </si>
  <si>
    <t>【Manson・熱帯病学 第24版】熱帯医学のスタンダード・テキスト『マンソンの熱帯病学』、9年ぶりの改訂。世界中の熱帯性寄生虫病と感染症の診断と治療について最新情報を提供します。関心の集まる外科、黄熱病、全身性真菌症、新型コロナウイルス感染症に関する新しい章が含まれています。</t>
  </si>
  <si>
    <t>1384 p.</t>
  </si>
  <si>
    <t>107.9780702079597.eps</t>
  </si>
  <si>
    <t>1393Manson's Tropical Diseases, 24th ed.</t>
  </si>
  <si>
    <t>The Biology of Cancer, 3rd ed./ISE</t>
  </si>
  <si>
    <t>Weinberg, Robert A.</t>
  </si>
  <si>
    <t>【ワインバーグ・がんの生物学 第3版 ISE版】がん生物学のゴールドスタンダードテキスト『ワインバーグ がんの生物学』原著最新版。9年ぶりの改訂となる本書は、急速に進化するがん生物学の分野におけるもっとも重要な進歩を盛り込み、徹底的にアップデートされています。</t>
  </si>
  <si>
    <t>984 p.</t>
  </si>
  <si>
    <t>108.978-0-393-88766-2.eps</t>
  </si>
  <si>
    <t>1394The Biology of Cancer, 3rd ed./ISE</t>
  </si>
  <si>
    <t>【大学生協カタログブックフェア】注文書</t>
    <rPh sb="1" eb="2">
      <t>ダイ</t>
    </rPh>
    <rPh sb="2" eb="3">
      <t>ガク</t>
    </rPh>
    <rPh sb="3" eb="5">
      <t>セイキョウ</t>
    </rPh>
    <rPh sb="16" eb="17">
      <t>チュウ</t>
    </rPh>
    <rPh sb="17" eb="18">
      <t>ブン</t>
    </rPh>
    <rPh sb="18" eb="19">
      <t>ショ</t>
    </rPh>
    <phoneticPr fontId="1"/>
  </si>
  <si>
    <t>No</t>
    <phoneticPr fontId="1"/>
  </si>
  <si>
    <t>発注日</t>
    <rPh sb="0" eb="3">
      <t xml:space="preserve">ハッチュウビ </t>
    </rPh>
    <phoneticPr fontId="1"/>
  </si>
  <si>
    <t>下記のとおり、発注致します。</t>
    <rPh sb="0" eb="2">
      <t xml:space="preserve">カキノ </t>
    </rPh>
    <rPh sb="3" eb="4">
      <t xml:space="preserve">トオリ </t>
    </rPh>
    <rPh sb="10" eb="11">
      <t xml:space="preserve">モウシアゲマス </t>
    </rPh>
    <phoneticPr fontId="1"/>
  </si>
  <si>
    <t>支払方法</t>
    <rPh sb="0" eb="2">
      <t>シハラ</t>
    </rPh>
    <rPh sb="2" eb="4">
      <t>ホウホウ</t>
    </rPh>
    <phoneticPr fontId="1"/>
  </si>
  <si>
    <t>　校費 ・ 私費</t>
    <rPh sb="1" eb="3">
      <t>コウヒ</t>
    </rPh>
    <rPh sb="6" eb="8">
      <t>シヒ</t>
    </rPh>
    <phoneticPr fontId="1"/>
  </si>
  <si>
    <t>お名前</t>
    <rPh sb="1" eb="3">
      <t>ナマエ</t>
    </rPh>
    <phoneticPr fontId="1"/>
  </si>
  <si>
    <t>校費・研究費財源</t>
    <rPh sb="0" eb="2">
      <t>コウヒ</t>
    </rPh>
    <rPh sb="3" eb="6">
      <t>ケンキュウヒ</t>
    </rPh>
    <rPh sb="6" eb="8">
      <t>ザイゲン</t>
    </rPh>
    <phoneticPr fontId="1"/>
  </si>
  <si>
    <t>ご所属</t>
    <rPh sb="1" eb="3">
      <t>ショゾク</t>
    </rPh>
    <phoneticPr fontId="1"/>
  </si>
  <si>
    <t>受取方法</t>
    <rPh sb="0" eb="2">
      <t>ウケトリ</t>
    </rPh>
    <rPh sb="2" eb="4">
      <t>ホウホウ</t>
    </rPh>
    <phoneticPr fontId="1"/>
  </si>
  <si>
    <t>　店頭 ・ 配達</t>
    <rPh sb="1" eb="3">
      <t>テントウ</t>
    </rPh>
    <rPh sb="6" eb="8">
      <t>ハイタツ</t>
    </rPh>
    <phoneticPr fontId="1"/>
  </si>
  <si>
    <t>TEL／内線</t>
    <rPh sb="4" eb="6">
      <t>ナイセン</t>
    </rPh>
    <phoneticPr fontId="1"/>
  </si>
  <si>
    <t>お届け先</t>
    <rPh sb="1" eb="2">
      <t>トド</t>
    </rPh>
    <rPh sb="3" eb="4">
      <t>サキ</t>
    </rPh>
    <phoneticPr fontId="1"/>
  </si>
  <si>
    <t>メール</t>
    <phoneticPr fontId="1"/>
  </si>
  <si>
    <t>入荷連絡・納品について</t>
    <rPh sb="0" eb="2">
      <t>ニュウカ</t>
    </rPh>
    <rPh sb="2" eb="4">
      <t>レンラク</t>
    </rPh>
    <rPh sb="5" eb="7">
      <t>ノウヒン</t>
    </rPh>
    <phoneticPr fontId="1"/>
  </si>
  <si>
    <t>　</t>
  </si>
  <si>
    <t>↓カタログNOを入力してください。書名・出版社・ISBN・価格が自動表示されます。</t>
    <rPh sb="8" eb="10">
      <t>ニュウリョク</t>
    </rPh>
    <rPh sb="17" eb="19">
      <t>ショメイ</t>
    </rPh>
    <rPh sb="20" eb="23">
      <t>シュッパンシャ</t>
    </rPh>
    <rPh sb="29" eb="31">
      <t>カカク</t>
    </rPh>
    <rPh sb="32" eb="34">
      <t>ジドウ</t>
    </rPh>
    <rPh sb="34" eb="36">
      <t>ヒョウジ</t>
    </rPh>
    <phoneticPr fontId="1"/>
  </si>
  <si>
    <t>＊表示金額は割引前の金額です</t>
    <rPh sb="1" eb="3">
      <t>ヒョウジ</t>
    </rPh>
    <rPh sb="3" eb="5">
      <t>キンガク</t>
    </rPh>
    <rPh sb="6" eb="8">
      <t>ワリビキ</t>
    </rPh>
    <rPh sb="8" eb="9">
      <t>マエ</t>
    </rPh>
    <rPh sb="10" eb="12">
      <t>キンガク</t>
    </rPh>
    <phoneticPr fontId="1"/>
  </si>
  <si>
    <t>NO</t>
    <phoneticPr fontId="1"/>
  </si>
  <si>
    <t>書名</t>
    <rPh sb="0" eb="2">
      <t>ショメイ</t>
    </rPh>
    <phoneticPr fontId="1"/>
  </si>
  <si>
    <t>出版社</t>
    <rPh sb="0" eb="3">
      <t>シュッパンシャ</t>
    </rPh>
    <phoneticPr fontId="1"/>
  </si>
  <si>
    <t>ISBN</t>
    <phoneticPr fontId="1"/>
  </si>
  <si>
    <t>数量</t>
    <rPh sb="0" eb="2">
      <t xml:space="preserve">スウリョウ </t>
    </rPh>
    <phoneticPr fontId="1"/>
  </si>
  <si>
    <t>単位</t>
    <rPh sb="0" eb="2">
      <t xml:space="preserve">タンイ </t>
    </rPh>
    <phoneticPr fontId="1"/>
  </si>
  <si>
    <t>税込価格</t>
    <rPh sb="0" eb="2">
      <t>ゼイコ</t>
    </rPh>
    <rPh sb="2" eb="4">
      <t>カカク</t>
    </rPh>
    <phoneticPr fontId="1"/>
  </si>
  <si>
    <t>金額</t>
    <rPh sb="0" eb="2">
      <t>キンガク</t>
    </rPh>
    <phoneticPr fontId="1"/>
  </si>
  <si>
    <t>式</t>
    <phoneticPr fontId="1"/>
  </si>
  <si>
    <t>合計冊数</t>
    <rPh sb="0" eb="2">
      <t>ゴウケイ</t>
    </rPh>
    <rPh sb="2" eb="4">
      <t>サッスウ</t>
    </rPh>
    <phoneticPr fontId="1"/>
  </si>
  <si>
    <t>合計金額</t>
    <rPh sb="0" eb="2">
      <t>ゴウケイ</t>
    </rPh>
    <rPh sb="2" eb="4">
      <t>キンガク</t>
    </rPh>
    <phoneticPr fontId="1"/>
  </si>
  <si>
    <t>備考</t>
    <rPh sb="0" eb="2">
      <t xml:space="preserve">ビコウ </t>
    </rPh>
    <phoneticPr fontId="1"/>
  </si>
  <si>
    <t>　←見たいカテゴリを選択してください</t>
    <rPh sb="2" eb="3">
      <t>ミ</t>
    </rPh>
    <rPh sb="10" eb="12">
      <t>センタク</t>
    </rPh>
    <phoneticPr fontId="1"/>
  </si>
  <si>
    <t>カタログNO</t>
    <phoneticPr fontId="1"/>
  </si>
  <si>
    <t>本体価格</t>
    <rPh sb="0" eb="2">
      <t>ホンタイ</t>
    </rPh>
    <rPh sb="2" eb="4">
      <t>カカク</t>
    </rPh>
    <phoneticPr fontId="1"/>
  </si>
  <si>
    <t>　　　　大学生協　　　　　店　御中</t>
    <rPh sb="4" eb="6">
      <t>ダイガク</t>
    </rPh>
    <rPh sb="6" eb="8">
      <t>セイキョウ</t>
    </rPh>
    <rPh sb="13" eb="14">
      <t>テン</t>
    </rPh>
    <rPh sb="15" eb="17">
      <t xml:space="preserve">オンチュウ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</si>
</sst>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 "/>
  </numFmts>
  <fonts count="16">
    <font>
      <sz val="12"/>
      <color theme="1"/>
      <name val="游ゴシック"/>
      <family val="2"/>
      <charset val="128"/>
      <scheme val="minor"/>
    </font>
    <font>
      <sz val="6"/>
      <name val="游ゴシック"/>
      <family val="2"/>
      <charset val="128"/>
      <scheme val="minor"/>
    </font>
    <font>
      <sz val="18"/>
      <color theme="1"/>
      <name val="游ゴシック"/>
      <family val="3"/>
      <charset val="128"/>
      <scheme val="minor"/>
    </font>
    <font>
      <sz val="12"/>
      <color theme="0"/>
      <name val="游ゴシック"/>
      <family val="3"/>
      <charset val="128"/>
      <scheme val="minor"/>
    </font>
    <font>
      <sz val="12"/>
      <color theme="1"/>
      <name val="游ゴシック"/>
      <family val="2"/>
      <charset val="128"/>
      <scheme val="minor"/>
    </font>
    <font>
      <sz val="12"/>
      <color theme="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MS-Gothic"/>
      <family val="2"/>
      <charset val="128"/>
    </font>
    <font>
      <sz val="9"/>
      <color theme="1"/>
      <name val="游ゴシック"/>
      <family val="2"/>
      <charset val="128"/>
      <scheme val="minor"/>
    </font>
    <font>
      <u/>
      <sz val="18"/>
      <color theme="1"/>
      <name val="游ゴシック"/>
      <family val="3"/>
      <charset val="128"/>
      <scheme val="minor"/>
    </font>
    <font>
      <b/>
      <sz val="18"/>
      <color theme="1"/>
      <name val="游ゴシック"/>
      <family val="3"/>
      <charset val="128"/>
      <scheme val="minor"/>
    </font>
    <font>
      <b/>
      <sz val="11"/>
      <color theme="0"/>
      <name val="游ゴシック"/>
      <family val="3"/>
      <charset val="128"/>
      <scheme val="minor"/>
    </font>
  </fonts>
  <fills count="8">
    <fill>
      <patternFill patternType="none"/>
    </fill>
    <fill>
      <patternFill patternType="gray125"/>
    </fill>
    <fill>
      <patternFill patternType="solid">
        <fgColor rgb="FF363636"/>
        <bgColor indexed="64"/>
      </patternFill>
    </fill>
    <fill>
      <patternFill patternType="solid">
        <fgColor rgb="FF2E2E2E"/>
        <bgColor indexed="64"/>
      </patternFill>
    </fill>
    <fill>
      <patternFill patternType="solid">
        <fgColor rgb="FFCCFFFF"/>
        <bgColor indexed="64"/>
      </patternFill>
    </fill>
    <fill>
      <patternFill patternType="solid">
        <fgColor rgb="FF002060"/>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2E2E2E"/>
      </left>
      <right/>
      <top style="thin">
        <color rgb="FF2E2E2E"/>
      </top>
      <bottom/>
      <diagonal/>
    </border>
    <border>
      <left/>
      <right/>
      <top style="thin">
        <color rgb="FF2E2E2E"/>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9">
    <xf numFmtId="0" fontId="0" fillId="0" borderId="0" xfId="0">
      <alignment vertical="center"/>
    </xf>
    <xf numFmtId="14" fontId="0" fillId="0" borderId="0" xfId="0" applyNumberFormat="1">
      <alignment vertical="center"/>
    </xf>
    <xf numFmtId="0" fontId="0" fillId="0" borderId="0" xfId="0" applyAlignment="1">
      <alignment horizontal="center" vertical="center"/>
    </xf>
    <xf numFmtId="0" fontId="3" fillId="2" borderId="0" xfId="0" applyFont="1" applyFill="1" applyAlignment="1">
      <alignment horizontal="center" vertical="center"/>
    </xf>
    <xf numFmtId="0" fontId="7" fillId="0" borderId="0" xfId="0" applyFont="1" applyAlignment="1">
      <alignment horizontal="right" vertical="center"/>
    </xf>
    <xf numFmtId="38" fontId="7" fillId="0" borderId="0" xfId="1" applyFont="1" applyBorder="1">
      <alignment vertical="center"/>
    </xf>
    <xf numFmtId="0" fontId="3" fillId="2" borderId="3"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right" vertical="center"/>
    </xf>
    <xf numFmtId="176" fontId="0" fillId="0" borderId="0" xfId="0" applyNumberFormat="1">
      <alignment vertical="center"/>
    </xf>
    <xf numFmtId="0" fontId="8" fillId="2" borderId="0" xfId="0" applyFont="1" applyFill="1" applyAlignment="1">
      <alignment horizontal="center" vertical="center"/>
    </xf>
    <xf numFmtId="0" fontId="6" fillId="0" borderId="0" xfId="0" applyFont="1">
      <alignment vertical="center"/>
    </xf>
    <xf numFmtId="0" fontId="3" fillId="2" borderId="2" xfId="0" applyFont="1" applyFill="1" applyBorder="1">
      <alignment vertical="center"/>
    </xf>
    <xf numFmtId="0" fontId="3" fillId="2" borderId="3" xfId="0" applyFont="1" applyFill="1" applyBorder="1">
      <alignment vertical="center"/>
    </xf>
    <xf numFmtId="0" fontId="0" fillId="0" borderId="1" xfId="0" applyBorder="1">
      <alignment vertical="center"/>
    </xf>
    <xf numFmtId="0" fontId="10" fillId="0" borderId="0" xfId="0" applyFont="1">
      <alignment vertical="center"/>
    </xf>
    <xf numFmtId="55" fontId="0" fillId="0" borderId="0" xfId="0" applyNumberFormat="1">
      <alignment vertical="center"/>
    </xf>
    <xf numFmtId="31" fontId="0" fillId="0" borderId="0" xfId="0" applyNumberFormat="1">
      <alignment vertical="center"/>
    </xf>
    <xf numFmtId="17" fontId="0" fillId="0" borderId="0" xfId="0" applyNumberFormat="1">
      <alignment vertical="center"/>
    </xf>
    <xf numFmtId="11" fontId="0" fillId="0" borderId="0" xfId="0" applyNumberFormat="1">
      <alignment vertical="center"/>
    </xf>
    <xf numFmtId="0" fontId="9" fillId="4" borderId="1" xfId="0" applyFont="1" applyFill="1" applyBorder="1">
      <alignment vertical="center"/>
    </xf>
    <xf numFmtId="0" fontId="9" fillId="0" borderId="1" xfId="0" applyFont="1" applyBorder="1" applyAlignment="1">
      <alignment vertical="center" wrapText="1"/>
    </xf>
    <xf numFmtId="177" fontId="9" fillId="0" borderId="1" xfId="0" applyNumberFormat="1" applyFont="1" applyBorder="1" applyAlignment="1">
      <alignment vertical="center" wrapText="1"/>
    </xf>
    <xf numFmtId="0" fontId="9" fillId="4" borderId="1" xfId="0" applyFont="1" applyFill="1" applyBorder="1" applyAlignment="1">
      <alignment horizontal="right" vertical="center"/>
    </xf>
    <xf numFmtId="0" fontId="9" fillId="0" borderId="1" xfId="0" applyFont="1" applyBorder="1" applyAlignment="1">
      <alignment horizontal="center" vertical="center"/>
    </xf>
    <xf numFmtId="38" fontId="9" fillId="0" borderId="1" xfId="1" applyFont="1" applyBorder="1" applyAlignment="1">
      <alignment vertical="center" wrapText="1"/>
    </xf>
    <xf numFmtId="0" fontId="10" fillId="0" borderId="0" xfId="0" applyFont="1" applyAlignment="1">
      <alignment horizontal="center" vertical="center"/>
    </xf>
    <xf numFmtId="0" fontId="2" fillId="0" borderId="0" xfId="0" applyFont="1">
      <alignment vertical="center"/>
    </xf>
    <xf numFmtId="0" fontId="13" fillId="0" borderId="0" xfId="0" applyFont="1" applyAlignment="1">
      <alignment horizontal="left"/>
    </xf>
    <xf numFmtId="0" fontId="10" fillId="0" borderId="0" xfId="0" applyFont="1" applyAlignment="1">
      <alignment horizontal="left" vertical="center"/>
    </xf>
    <xf numFmtId="14" fontId="10" fillId="0" borderId="0" xfId="0" applyNumberFormat="1" applyFont="1">
      <alignment vertical="center"/>
    </xf>
    <xf numFmtId="0" fontId="8" fillId="0" borderId="0" xfId="0" applyFont="1" applyAlignment="1">
      <alignment horizontal="center" vertical="center"/>
    </xf>
    <xf numFmtId="0" fontId="10" fillId="4" borderId="10" xfId="0" applyFont="1" applyFill="1" applyBorder="1">
      <alignment vertical="center"/>
    </xf>
    <xf numFmtId="14" fontId="10" fillId="4" borderId="12" xfId="0" applyNumberFormat="1" applyFont="1" applyFill="1" applyBorder="1">
      <alignment vertical="center"/>
    </xf>
    <xf numFmtId="0" fontId="10" fillId="4" borderId="12" xfId="0" applyFont="1" applyFill="1" applyBorder="1">
      <alignment vertical="center"/>
    </xf>
    <xf numFmtId="0" fontId="10" fillId="4" borderId="12" xfId="0" applyFont="1" applyFill="1" applyBorder="1" applyAlignment="1">
      <alignment horizontal="left" vertical="center"/>
    </xf>
    <xf numFmtId="0" fontId="14" fillId="0" borderId="0" xfId="0" applyFont="1">
      <alignment vertical="center"/>
    </xf>
    <xf numFmtId="0" fontId="3"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xf>
    <xf numFmtId="0" fontId="12" fillId="0" borderId="0" xfId="0" applyFont="1" applyAlignment="1">
      <alignment horizontal="right" vertical="center"/>
    </xf>
    <xf numFmtId="0" fontId="9" fillId="0" borderId="0" xfId="0" applyFont="1">
      <alignment vertical="center"/>
    </xf>
    <xf numFmtId="0" fontId="9" fillId="5" borderId="0" xfId="0" applyFont="1" applyFill="1">
      <alignment vertical="center"/>
    </xf>
    <xf numFmtId="0" fontId="15" fillId="5" borderId="0" xfId="0" applyFont="1" applyFill="1">
      <alignment vertical="center"/>
    </xf>
    <xf numFmtId="38" fontId="9" fillId="0" borderId="0" xfId="1" applyFont="1">
      <alignment vertical="center"/>
    </xf>
    <xf numFmtId="0" fontId="9" fillId="0" borderId="13" xfId="0" applyFont="1" applyBorder="1">
      <alignment vertical="center"/>
    </xf>
    <xf numFmtId="38" fontId="9" fillId="0" borderId="13" xfId="1" applyFont="1" applyBorder="1">
      <alignment vertical="center"/>
    </xf>
    <xf numFmtId="177" fontId="10" fillId="0" borderId="13" xfId="0" applyNumberFormat="1" applyFont="1" applyBorder="1">
      <alignment vertical="center"/>
    </xf>
    <xf numFmtId="0" fontId="0" fillId="6" borderId="0" xfId="0" applyFill="1">
      <alignment vertical="center"/>
    </xf>
    <xf numFmtId="177" fontId="0" fillId="6" borderId="0" xfId="0" applyNumberFormat="1" applyFill="1">
      <alignment vertical="center"/>
    </xf>
    <xf numFmtId="3" fontId="0" fillId="0" borderId="0" xfId="0" applyNumberFormat="1">
      <alignment vertical="center"/>
    </xf>
    <xf numFmtId="4" fontId="0" fillId="0" borderId="0" xfId="0" applyNumberFormat="1">
      <alignment vertical="center"/>
    </xf>
    <xf numFmtId="3" fontId="0" fillId="7" borderId="0" xfId="0" applyNumberFormat="1" applyFill="1">
      <alignment vertical="center"/>
    </xf>
    <xf numFmtId="38" fontId="0" fillId="0" borderId="1" xfId="0" applyNumberFormat="1" applyBorder="1">
      <alignment vertical="center"/>
    </xf>
    <xf numFmtId="0" fontId="13" fillId="0" borderId="0" xfId="0" applyFont="1" applyAlignment="1">
      <alignment horizontal="left"/>
    </xf>
    <xf numFmtId="0" fontId="5" fillId="3" borderId="0" xfId="0" applyFont="1" applyFill="1" applyAlignment="1">
      <alignment horizontal="center" vertical="center"/>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10" fillId="4" borderId="10" xfId="0" applyFont="1" applyFill="1" applyBorder="1" applyAlignment="1">
      <alignment horizontal="center" vertical="center"/>
    </xf>
    <xf numFmtId="0" fontId="10" fillId="4" borderId="12" xfId="0" applyFont="1" applyFill="1" applyBorder="1" applyAlignment="1">
      <alignment horizontal="center" vertical="center"/>
    </xf>
    <xf numFmtId="0" fontId="8" fillId="2" borderId="0" xfId="0" applyFont="1" applyFill="1" applyAlignment="1">
      <alignment horizontal="center" vertical="center"/>
    </xf>
  </cellXfs>
  <cellStyles count="2">
    <cellStyle name="桁区切り" xfId="1" builtinId="6"/>
    <cellStyle name="標準" xfId="0" builtinId="0"/>
  </cellStyles>
  <dxfs count="1">
    <dxf>
      <fill>
        <patternFill>
          <bgColor rgb="FFCCFFFF"/>
        </patternFill>
      </fill>
    </dxf>
  </dxfs>
  <tableStyles count="0" defaultTableStyle="TableStyleMedium2" defaultPivotStyle="PivotStyleLight16"/>
  <colors>
    <mruColors>
      <color rgb="FFCCFFFF"/>
      <color rgb="FF363636"/>
      <color rgb="FF2E2E2E"/>
      <color rgb="FF222222"/>
      <color rgb="FF454545"/>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190501</xdr:colOff>
      <xdr:row>26</xdr:row>
      <xdr:rowOff>123825</xdr:rowOff>
    </xdr:from>
    <xdr:to>
      <xdr:col>7</xdr:col>
      <xdr:colOff>1019174</xdr:colOff>
      <xdr:row>28</xdr:row>
      <xdr:rowOff>152401</xdr:rowOff>
    </xdr:to>
    <xdr:sp macro="" textlink="">
      <xdr:nvSpPr>
        <xdr:cNvPr id="2" name="テキスト ボックス 1">
          <a:extLst>
            <a:ext uri="{FF2B5EF4-FFF2-40B4-BE49-F238E27FC236}">
              <a16:creationId xmlns:a16="http://schemas.microsoft.com/office/drawing/2014/main" id="{89F80F61-D3E7-DB77-4C07-5C26A715D488}"/>
            </a:ext>
          </a:extLst>
        </xdr:cNvPr>
        <xdr:cNvSpPr txBox="1"/>
      </xdr:nvSpPr>
      <xdr:spPr>
        <a:xfrm>
          <a:off x="190501" y="8643938"/>
          <a:ext cx="7315198" cy="533401"/>
        </a:xfrm>
        <a:prstGeom prst="round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000"/>
            <a:t>＊和書については、表示の本体価格より</a:t>
          </a:r>
          <a:r>
            <a:rPr kumimoji="1" lang="en-US" altLang="ja-JP" sz="1000"/>
            <a:t>15</a:t>
          </a:r>
          <a:r>
            <a:rPr kumimoji="1" lang="ja-JP" altLang="en-US" sz="1000"/>
            <a:t>％割引または還元いたします。</a:t>
          </a:r>
          <a:endParaRPr kumimoji="1" lang="en-US" altLang="ja-JP" sz="1000"/>
        </a:p>
        <a:p>
          <a:pPr>
            <a:lnSpc>
              <a:spcPts val="1400"/>
            </a:lnSpc>
          </a:pPr>
          <a:r>
            <a:rPr kumimoji="1" lang="ja-JP" altLang="en-US" sz="1000"/>
            <a:t>＊洋書（</a:t>
          </a:r>
          <a:r>
            <a:rPr kumimoji="1" lang="en-US" altLang="ja-JP" sz="1000"/>
            <a:t>NO.1282</a:t>
          </a:r>
          <a:r>
            <a:rPr kumimoji="1" lang="ja-JP" altLang="en-US" sz="1000"/>
            <a:t>～</a:t>
          </a:r>
          <a:r>
            <a:rPr kumimoji="1" lang="en-US" altLang="ja-JP" sz="1000"/>
            <a:t>1395</a:t>
          </a:r>
          <a:r>
            <a:rPr kumimoji="1" lang="ja-JP" altLang="en-US" sz="1000"/>
            <a:t>）はすでに割引後の特別販売価格となります。あらかじめご承知おきください。</a:t>
          </a:r>
          <a:endParaRPr kumimoji="1" lang="en-US" altLang="ja-JP" sz="1000"/>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先頭" connectionId="3" xr16:uid="{F10FF0DD-363A-40E0-B55E-7BAA12B08AA2}" autoFormatId="2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4本組用" connectionId="1" xr16:uid="{ABBF32A1-3450-49A7-A633-4FD1E9A66B57}" autoFormatId="20"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先頭_1" connectionId="4" xr16:uid="{DA7D0E76-D241-4EE8-A909-100C8067C08D}" autoFormatId="20"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_4本組用_2" connectionId="2" xr16:uid="{40BE5581-6151-4B2A-A236-36C4351C4510}"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 Id="rId4" Type="http://schemas.openxmlformats.org/officeDocument/2006/relationships/queryTable" Target="../queryTables/query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A6FD-2188-4BC8-AE0A-25A46596781D}">
  <dimension ref="A1:B32"/>
  <sheetViews>
    <sheetView topLeftCell="A13" workbookViewId="0">
      <selection activeCell="E24" sqref="E24"/>
    </sheetView>
  </sheetViews>
  <sheetFormatPr defaultRowHeight="19.899999999999999"/>
  <cols>
    <col min="1" max="1" width="19.5546875" bestFit="1" customWidth="1"/>
  </cols>
  <sheetData>
    <row r="1" spans="1:2">
      <c r="A1" t="s">
        <v>0</v>
      </c>
      <c r="B1" t="s">
        <v>1</v>
      </c>
    </row>
    <row r="3" spans="1:2">
      <c r="A3" t="s">
        <v>2</v>
      </c>
      <c r="B3" t="s">
        <v>3</v>
      </c>
    </row>
    <row r="4" spans="1:2">
      <c r="A4" t="s">
        <v>4</v>
      </c>
      <c r="B4" t="s">
        <v>5</v>
      </c>
    </row>
    <row r="5" spans="1:2">
      <c r="A5" t="s">
        <v>6</v>
      </c>
      <c r="B5" t="s">
        <v>7</v>
      </c>
    </row>
    <row r="6" spans="1:2">
      <c r="A6" t="s">
        <v>8</v>
      </c>
      <c r="B6" t="s">
        <v>9</v>
      </c>
    </row>
    <row r="7" spans="1:2">
      <c r="A7" t="s">
        <v>10</v>
      </c>
      <c r="B7" t="s">
        <v>11</v>
      </c>
    </row>
    <row r="8" spans="1:2">
      <c r="A8" t="s">
        <v>12</v>
      </c>
      <c r="B8" t="s">
        <v>13</v>
      </c>
    </row>
    <row r="9" spans="1:2">
      <c r="A9" t="s">
        <v>14</v>
      </c>
      <c r="B9" t="s">
        <v>15</v>
      </c>
    </row>
    <row r="10" spans="1:2">
      <c r="A10" t="s">
        <v>16</v>
      </c>
      <c r="B10" t="s">
        <v>17</v>
      </c>
    </row>
    <row r="11" spans="1:2">
      <c r="A11" t="s">
        <v>18</v>
      </c>
      <c r="B11" t="s">
        <v>19</v>
      </c>
    </row>
    <row r="12" spans="1:2">
      <c r="A12" t="s">
        <v>20</v>
      </c>
      <c r="B12" t="s">
        <v>21</v>
      </c>
    </row>
    <row r="13" spans="1:2">
      <c r="A13" t="s">
        <v>22</v>
      </c>
      <c r="B13" t="s">
        <v>23</v>
      </c>
    </row>
    <row r="14" spans="1:2">
      <c r="A14" t="s">
        <v>24</v>
      </c>
      <c r="B14" t="s">
        <v>25</v>
      </c>
    </row>
    <row r="15" spans="1:2">
      <c r="A15" t="s">
        <v>26</v>
      </c>
      <c r="B15" t="s">
        <v>27</v>
      </c>
    </row>
    <row r="16" spans="1:2">
      <c r="A16" t="s">
        <v>28</v>
      </c>
      <c r="B16" t="s">
        <v>29</v>
      </c>
    </row>
    <row r="17" spans="1:2">
      <c r="A17" t="s">
        <v>30</v>
      </c>
      <c r="B17" t="s">
        <v>31</v>
      </c>
    </row>
    <row r="18" spans="1:2">
      <c r="A18" t="s">
        <v>32</v>
      </c>
      <c r="B18" t="s">
        <v>33</v>
      </c>
    </row>
    <row r="19" spans="1:2">
      <c r="A19" t="s">
        <v>34</v>
      </c>
      <c r="B19" t="s">
        <v>35</v>
      </c>
    </row>
    <row r="20" spans="1:2">
      <c r="A20" t="s">
        <v>36</v>
      </c>
      <c r="B20" t="s">
        <v>37</v>
      </c>
    </row>
    <row r="21" spans="1:2">
      <c r="A21" t="s">
        <v>38</v>
      </c>
      <c r="B21" t="s">
        <v>39</v>
      </c>
    </row>
    <row r="22" spans="1:2">
      <c r="A22" t="s">
        <v>40</v>
      </c>
      <c r="B22" t="s">
        <v>41</v>
      </c>
    </row>
    <row r="23" spans="1:2">
      <c r="A23" t="s">
        <v>42</v>
      </c>
      <c r="B23" t="s">
        <v>43</v>
      </c>
    </row>
    <row r="24" spans="1:2">
      <c r="A24" t="s">
        <v>44</v>
      </c>
      <c r="B24" t="s">
        <v>45</v>
      </c>
    </row>
    <row r="25" spans="1:2">
      <c r="A25" t="s">
        <v>46</v>
      </c>
      <c r="B25" t="s">
        <v>47</v>
      </c>
    </row>
    <row r="26" spans="1:2">
      <c r="A26" t="s">
        <v>48</v>
      </c>
      <c r="B26" t="s">
        <v>49</v>
      </c>
    </row>
    <row r="27" spans="1:2">
      <c r="A27" t="s">
        <v>50</v>
      </c>
      <c r="B27" t="s">
        <v>51</v>
      </c>
    </row>
    <row r="28" spans="1:2">
      <c r="A28" t="s">
        <v>52</v>
      </c>
      <c r="B28" t="s">
        <v>53</v>
      </c>
    </row>
    <row r="29" spans="1:2">
      <c r="A29" t="s">
        <v>54</v>
      </c>
      <c r="B29" t="s">
        <v>55</v>
      </c>
    </row>
    <row r="30" spans="1:2">
      <c r="A30" t="s">
        <v>56</v>
      </c>
      <c r="B30" t="s">
        <v>57</v>
      </c>
    </row>
    <row r="31" spans="1:2">
      <c r="A31" t="s">
        <v>58</v>
      </c>
      <c r="B31" t="s">
        <v>59</v>
      </c>
    </row>
    <row r="32" spans="1:2">
      <c r="A32" t="s">
        <v>60</v>
      </c>
      <c r="B32" t="s">
        <v>61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FD5C-1294-4EBE-A60F-6AC1A5D4C6A3}">
  <dimension ref="A1:Y1396"/>
  <sheetViews>
    <sheetView zoomScale="70" zoomScaleNormal="70" workbookViewId="0">
      <pane ySplit="1" topLeftCell="A2" activePane="bottomLeft" state="frozen"/>
      <selection pane="bottomLeft" activeCell="J1409" sqref="J1409"/>
    </sheetView>
  </sheetViews>
  <sheetFormatPr defaultColWidth="10" defaultRowHeight="19.899999999999999"/>
  <cols>
    <col min="1" max="1" width="10" style="49"/>
    <col min="2" max="2" width="18.109375" style="49" customWidth="1"/>
    <col min="3" max="3" width="7.109375" bestFit="1" customWidth="1"/>
    <col min="4" max="5" width="5.33203125" bestFit="1" customWidth="1"/>
    <col min="6" max="6" width="9.77734375" bestFit="1" customWidth="1"/>
    <col min="7" max="7" width="10.6640625" bestFit="1" customWidth="1"/>
    <col min="8" max="8" width="13.5546875" bestFit="1" customWidth="1"/>
    <col min="9" max="9" width="7.109375" bestFit="1" customWidth="1"/>
    <col min="10" max="10" width="10.6640625" bestFit="1" customWidth="1"/>
    <col min="11" max="11" width="14.6640625" style="50" bestFit="1" customWidth="1"/>
    <col min="12" max="12" width="11.5546875" bestFit="1" customWidth="1"/>
    <col min="13" max="13" width="14.44140625" style="49" bestFit="1" customWidth="1"/>
    <col min="14" max="14" width="22.44140625" bestFit="1" customWidth="1"/>
    <col min="15" max="15" width="33.44140625" style="49" bestFit="1" customWidth="1"/>
    <col min="16" max="16" width="60.21875" bestFit="1" customWidth="1"/>
    <col min="17" max="18" width="8.88671875" bestFit="1" customWidth="1"/>
    <col min="19" max="19" width="71.6640625" bestFit="1" customWidth="1"/>
    <col min="20" max="21" width="14.44140625" bestFit="1" customWidth="1"/>
    <col min="22" max="22" width="9.77734375" bestFit="1" customWidth="1"/>
    <col min="23" max="23" width="12.5546875" bestFit="1" customWidth="1"/>
    <col min="24" max="24" width="34.33203125" bestFit="1" customWidth="1"/>
    <col min="25" max="25" width="5.33203125" style="49" bestFit="1" customWidth="1"/>
  </cols>
  <sheetData>
    <row r="1" spans="1:25">
      <c r="C1" t="s">
        <v>62</v>
      </c>
      <c r="D1" t="s">
        <v>63</v>
      </c>
      <c r="E1" t="s">
        <v>64</v>
      </c>
      <c r="F1" t="s">
        <v>65</v>
      </c>
      <c r="G1" t="s">
        <v>66</v>
      </c>
      <c r="H1" t="s">
        <v>67</v>
      </c>
      <c r="I1" t="s">
        <v>68</v>
      </c>
      <c r="J1" t="s">
        <v>69</v>
      </c>
      <c r="K1" s="50" t="s">
        <v>70</v>
      </c>
      <c r="L1" t="s">
        <v>71</v>
      </c>
      <c r="M1" s="49" t="s">
        <v>72</v>
      </c>
      <c r="N1" t="s">
        <v>73</v>
      </c>
      <c r="O1" s="49" t="s">
        <v>74</v>
      </c>
      <c r="P1" t="s">
        <v>75</v>
      </c>
      <c r="Q1" t="s">
        <v>76</v>
      </c>
      <c r="R1" t="s">
        <v>77</v>
      </c>
      <c r="S1" t="s">
        <v>78</v>
      </c>
      <c r="T1" t="s">
        <v>79</v>
      </c>
      <c r="U1" t="s">
        <v>80</v>
      </c>
      <c r="V1" t="s">
        <v>81</v>
      </c>
      <c r="W1" t="s">
        <v>82</v>
      </c>
      <c r="X1" t="s">
        <v>83</v>
      </c>
      <c r="Y1" s="49" t="s">
        <v>63</v>
      </c>
    </row>
    <row r="2" spans="1:25">
      <c r="A2" s="49" t="s">
        <v>3</v>
      </c>
      <c r="B2" s="49" t="str">
        <f>IFERROR(IF(A2="","",A2&amp;COUNTIF(A$2:A2,A2)),"")</f>
        <v>統計1</v>
      </c>
      <c r="C2">
        <v>2</v>
      </c>
      <c r="D2">
        <v>1</v>
      </c>
      <c r="E2" t="s">
        <v>84</v>
      </c>
      <c r="F2" t="s">
        <v>2</v>
      </c>
      <c r="G2" t="s">
        <v>85</v>
      </c>
      <c r="H2" t="s">
        <v>86</v>
      </c>
      <c r="K2" s="50">
        <v>9784254122770</v>
      </c>
      <c r="L2" t="s">
        <v>87</v>
      </c>
      <c r="M2" s="49" t="s">
        <v>88</v>
      </c>
      <c r="O2" s="49" t="s">
        <v>89</v>
      </c>
      <c r="P2" t="s">
        <v>90</v>
      </c>
      <c r="Q2" s="51">
        <v>11000</v>
      </c>
      <c r="R2" s="51">
        <v>12100</v>
      </c>
      <c r="S2" t="s">
        <v>91</v>
      </c>
      <c r="T2" t="s">
        <v>92</v>
      </c>
      <c r="U2" t="s">
        <v>93</v>
      </c>
      <c r="V2" t="s">
        <v>94</v>
      </c>
      <c r="W2" t="s">
        <v>95</v>
      </c>
      <c r="X2" t="s">
        <v>96</v>
      </c>
      <c r="Y2" s="49">
        <v>1</v>
      </c>
    </row>
    <row r="3" spans="1:25">
      <c r="A3" s="49" t="s">
        <v>3</v>
      </c>
      <c r="B3" s="49" t="str">
        <f>IFERROR(IF(A3="","",A3&amp;COUNTIF(A$2:A3,A3)),"")</f>
        <v>統計2</v>
      </c>
      <c r="C3">
        <v>2</v>
      </c>
      <c r="D3">
        <v>2</v>
      </c>
      <c r="E3" t="s">
        <v>84</v>
      </c>
      <c r="F3" t="s">
        <v>2</v>
      </c>
      <c r="G3" t="s">
        <v>85</v>
      </c>
      <c r="H3" t="s">
        <v>86</v>
      </c>
      <c r="K3" s="50">
        <v>9784254122800</v>
      </c>
      <c r="L3" t="s">
        <v>87</v>
      </c>
      <c r="M3" s="49" t="s">
        <v>88</v>
      </c>
      <c r="O3" s="49" t="s">
        <v>97</v>
      </c>
      <c r="P3" t="s">
        <v>98</v>
      </c>
      <c r="Q3" s="51">
        <v>29000</v>
      </c>
      <c r="R3" s="51">
        <v>31900</v>
      </c>
      <c r="S3" t="s">
        <v>99</v>
      </c>
      <c r="T3" t="s">
        <v>92</v>
      </c>
      <c r="U3" t="s">
        <v>100</v>
      </c>
      <c r="V3" t="s">
        <v>101</v>
      </c>
      <c r="W3" t="s">
        <v>95</v>
      </c>
      <c r="X3" t="s">
        <v>102</v>
      </c>
      <c r="Y3" s="49">
        <v>2</v>
      </c>
    </row>
    <row r="4" spans="1:25">
      <c r="A4" s="49" t="s">
        <v>3</v>
      </c>
      <c r="B4" s="49" t="str">
        <f>IFERROR(IF(A4="","",A4&amp;COUNTIF(A$2:A4,A4)),"")</f>
        <v>統計3</v>
      </c>
      <c r="C4">
        <v>2</v>
      </c>
      <c r="D4">
        <v>3</v>
      </c>
      <c r="E4" t="s">
        <v>84</v>
      </c>
      <c r="F4" t="s">
        <v>2</v>
      </c>
      <c r="G4" t="s">
        <v>85</v>
      </c>
      <c r="H4" t="s">
        <v>86</v>
      </c>
      <c r="K4" s="50">
        <v>9784254122916</v>
      </c>
      <c r="L4" t="s">
        <v>87</v>
      </c>
      <c r="M4" s="49" t="s">
        <v>88</v>
      </c>
      <c r="O4" s="49" t="s">
        <v>103</v>
      </c>
      <c r="P4" t="s">
        <v>104</v>
      </c>
      <c r="Q4" s="51">
        <v>5400</v>
      </c>
      <c r="R4" s="51">
        <v>5940</v>
      </c>
      <c r="S4" t="s">
        <v>105</v>
      </c>
      <c r="T4" t="s">
        <v>106</v>
      </c>
      <c r="U4" t="s">
        <v>107</v>
      </c>
      <c r="V4" t="s">
        <v>108</v>
      </c>
      <c r="W4" t="s">
        <v>95</v>
      </c>
      <c r="X4" t="s">
        <v>109</v>
      </c>
      <c r="Y4" s="49">
        <v>3</v>
      </c>
    </row>
    <row r="5" spans="1:25">
      <c r="A5" s="49" t="s">
        <v>3</v>
      </c>
      <c r="B5" s="49" t="str">
        <f>IFERROR(IF(A5="","",A5&amp;COUNTIF(A$2:A5,A5)),"")</f>
        <v>統計4</v>
      </c>
      <c r="C5">
        <v>2</v>
      </c>
      <c r="D5">
        <v>4</v>
      </c>
      <c r="E5" t="s">
        <v>84</v>
      </c>
      <c r="F5" t="s">
        <v>2</v>
      </c>
      <c r="G5" t="s">
        <v>85</v>
      </c>
      <c r="H5" t="s">
        <v>86</v>
      </c>
      <c r="K5" s="50">
        <v>9784254122923</v>
      </c>
      <c r="L5" t="s">
        <v>87</v>
      </c>
      <c r="M5" s="49" t="s">
        <v>88</v>
      </c>
      <c r="O5" s="49" t="s">
        <v>110</v>
      </c>
      <c r="P5" t="s">
        <v>104</v>
      </c>
      <c r="Q5" s="51">
        <v>6300</v>
      </c>
      <c r="R5" s="51">
        <v>6930</v>
      </c>
      <c r="S5" t="s">
        <v>111</v>
      </c>
      <c r="T5" t="s">
        <v>106</v>
      </c>
      <c r="U5" t="s">
        <v>112</v>
      </c>
      <c r="V5" t="s">
        <v>113</v>
      </c>
      <c r="W5" t="s">
        <v>95</v>
      </c>
      <c r="X5" t="s">
        <v>114</v>
      </c>
      <c r="Y5" s="49">
        <v>4</v>
      </c>
    </row>
    <row r="6" spans="1:25">
      <c r="A6" s="49" t="s">
        <v>3</v>
      </c>
      <c r="B6" s="49" t="str">
        <f>IFERROR(IF(A6="","",A6&amp;COUNTIF(A$2:A6,A6)),"")</f>
        <v>統計5</v>
      </c>
      <c r="C6">
        <v>2</v>
      </c>
      <c r="D6">
        <v>5</v>
      </c>
      <c r="E6" t="s">
        <v>84</v>
      </c>
      <c r="F6" t="s">
        <v>2</v>
      </c>
      <c r="G6" t="s">
        <v>85</v>
      </c>
      <c r="H6" t="s">
        <v>86</v>
      </c>
      <c r="K6" s="50">
        <v>9784320125148</v>
      </c>
      <c r="L6" t="s">
        <v>115</v>
      </c>
      <c r="M6" s="49" t="s">
        <v>116</v>
      </c>
      <c r="O6" s="49" t="s">
        <v>117</v>
      </c>
      <c r="P6" t="s">
        <v>118</v>
      </c>
      <c r="Q6" s="51">
        <v>3900</v>
      </c>
      <c r="R6" s="51">
        <v>4290</v>
      </c>
      <c r="S6" t="s">
        <v>119</v>
      </c>
      <c r="T6" t="s">
        <v>120</v>
      </c>
      <c r="U6" t="s">
        <v>121</v>
      </c>
      <c r="V6" t="s">
        <v>122</v>
      </c>
      <c r="W6" t="s">
        <v>95</v>
      </c>
      <c r="X6" t="s">
        <v>123</v>
      </c>
      <c r="Y6" s="49">
        <v>5</v>
      </c>
    </row>
    <row r="7" spans="1:25">
      <c r="A7" s="49" t="s">
        <v>3</v>
      </c>
      <c r="B7" s="49" t="str">
        <f>IFERROR(IF(A7="","",A7&amp;COUNTIF(A$2:A7,A7)),"")</f>
        <v>統計6</v>
      </c>
      <c r="C7">
        <v>2</v>
      </c>
      <c r="D7">
        <v>6</v>
      </c>
      <c r="E7" t="s">
        <v>84</v>
      </c>
      <c r="F7" t="s">
        <v>2</v>
      </c>
      <c r="G7" t="s">
        <v>85</v>
      </c>
      <c r="H7" t="s">
        <v>86</v>
      </c>
      <c r="K7" s="50">
        <v>9784320114920</v>
      </c>
      <c r="L7" t="s">
        <v>115</v>
      </c>
      <c r="M7" s="49" t="s">
        <v>116</v>
      </c>
      <c r="O7" s="49" t="s">
        <v>124</v>
      </c>
      <c r="P7" t="s">
        <v>125</v>
      </c>
      <c r="Q7" s="51">
        <v>3800</v>
      </c>
      <c r="R7" s="51">
        <v>4180</v>
      </c>
      <c r="S7" t="s">
        <v>126</v>
      </c>
      <c r="T7" t="s">
        <v>127</v>
      </c>
      <c r="U7" t="s">
        <v>128</v>
      </c>
      <c r="V7" t="s">
        <v>129</v>
      </c>
      <c r="W7" t="s">
        <v>95</v>
      </c>
      <c r="X7" t="s">
        <v>130</v>
      </c>
      <c r="Y7" s="49">
        <v>6</v>
      </c>
    </row>
    <row r="8" spans="1:25">
      <c r="A8" s="49" t="s">
        <v>3</v>
      </c>
      <c r="B8" s="49" t="str">
        <f>IFERROR(IF(A8="","",A8&amp;COUNTIF(A$2:A8,A8)),"")</f>
        <v>統計7</v>
      </c>
      <c r="C8">
        <v>2</v>
      </c>
      <c r="D8">
        <v>7</v>
      </c>
      <c r="E8" t="s">
        <v>84</v>
      </c>
      <c r="F8" t="s">
        <v>2</v>
      </c>
      <c r="G8" t="s">
        <v>85</v>
      </c>
      <c r="H8" t="s">
        <v>86</v>
      </c>
      <c r="K8" s="50">
        <v>9784320113558</v>
      </c>
      <c r="L8" t="s">
        <v>115</v>
      </c>
      <c r="M8" s="49" t="s">
        <v>116</v>
      </c>
      <c r="O8" s="49" t="s">
        <v>131</v>
      </c>
      <c r="P8" t="s">
        <v>132</v>
      </c>
      <c r="Q8" s="51">
        <v>3300</v>
      </c>
      <c r="R8" s="51">
        <v>3630</v>
      </c>
      <c r="S8" t="s">
        <v>133</v>
      </c>
      <c r="T8" t="s">
        <v>134</v>
      </c>
      <c r="U8" t="s">
        <v>135</v>
      </c>
      <c r="V8" t="s">
        <v>136</v>
      </c>
      <c r="W8" t="s">
        <v>95</v>
      </c>
      <c r="X8" t="s">
        <v>137</v>
      </c>
      <c r="Y8" s="49">
        <v>7</v>
      </c>
    </row>
    <row r="9" spans="1:25">
      <c r="A9" s="49" t="s">
        <v>3</v>
      </c>
      <c r="B9" s="49" t="str">
        <f>IFERROR(IF(A9="","",A9&amp;COUNTIF(A$2:A9,A9)),"")</f>
        <v>統計8</v>
      </c>
      <c r="C9">
        <v>2</v>
      </c>
      <c r="D9">
        <v>8</v>
      </c>
      <c r="E9" t="s">
        <v>84</v>
      </c>
      <c r="F9" t="s">
        <v>2</v>
      </c>
      <c r="G9" t="s">
        <v>85</v>
      </c>
      <c r="H9" t="s">
        <v>86</v>
      </c>
      <c r="K9" s="50">
        <v>9784320125650</v>
      </c>
      <c r="L9" t="s">
        <v>115</v>
      </c>
      <c r="M9" s="49" t="s">
        <v>116</v>
      </c>
      <c r="O9" s="49" t="s">
        <v>138</v>
      </c>
      <c r="P9" t="s">
        <v>139</v>
      </c>
      <c r="Q9" s="51">
        <v>4200</v>
      </c>
      <c r="R9" s="51">
        <v>4620</v>
      </c>
      <c r="S9" t="s">
        <v>140</v>
      </c>
      <c r="T9" t="s">
        <v>120</v>
      </c>
      <c r="U9" t="s">
        <v>141</v>
      </c>
      <c r="V9" t="s">
        <v>142</v>
      </c>
      <c r="W9" t="s">
        <v>95</v>
      </c>
      <c r="X9" t="s">
        <v>143</v>
      </c>
      <c r="Y9" s="49">
        <v>8</v>
      </c>
    </row>
    <row r="10" spans="1:25">
      <c r="A10" s="49" t="s">
        <v>3</v>
      </c>
      <c r="B10" s="49" t="str">
        <f>IFERROR(IF(A10="","",A10&amp;COUNTIF(A$2:A10,A10)),"")</f>
        <v>統計9</v>
      </c>
      <c r="C10">
        <v>2</v>
      </c>
      <c r="D10">
        <v>9</v>
      </c>
      <c r="E10" t="s">
        <v>84</v>
      </c>
      <c r="F10" t="s">
        <v>2</v>
      </c>
      <c r="G10" t="s">
        <v>85</v>
      </c>
      <c r="H10" t="s">
        <v>86</v>
      </c>
      <c r="K10" s="50">
        <v>9784764960565</v>
      </c>
      <c r="L10" t="s">
        <v>144</v>
      </c>
      <c r="M10" s="49" t="s">
        <v>145</v>
      </c>
      <c r="O10" s="49" t="s">
        <v>146</v>
      </c>
      <c r="P10" t="s">
        <v>147</v>
      </c>
      <c r="Q10" s="51">
        <v>2600</v>
      </c>
      <c r="R10" s="51">
        <v>2860</v>
      </c>
      <c r="S10" t="s">
        <v>148</v>
      </c>
      <c r="T10" t="s">
        <v>134</v>
      </c>
      <c r="U10" t="s">
        <v>149</v>
      </c>
      <c r="V10" t="s">
        <v>150</v>
      </c>
      <c r="W10" t="s">
        <v>95</v>
      </c>
      <c r="X10" t="s">
        <v>151</v>
      </c>
      <c r="Y10" s="49">
        <v>9</v>
      </c>
    </row>
    <row r="11" spans="1:25">
      <c r="A11" s="49" t="s">
        <v>3</v>
      </c>
      <c r="B11" s="49" t="str">
        <f>IFERROR(IF(A11="","",A11&amp;COUNTIF(A$2:A11,A11)),"")</f>
        <v>統計10</v>
      </c>
      <c r="C11">
        <v>2</v>
      </c>
      <c r="D11">
        <v>10</v>
      </c>
      <c r="E11" t="s">
        <v>84</v>
      </c>
      <c r="F11" t="s">
        <v>2</v>
      </c>
      <c r="G11" t="s">
        <v>85</v>
      </c>
      <c r="H11" t="s">
        <v>86</v>
      </c>
      <c r="K11" s="50">
        <v>9784764906617</v>
      </c>
      <c r="L11" t="s">
        <v>144</v>
      </c>
      <c r="M11" s="49" t="s">
        <v>145</v>
      </c>
      <c r="O11" s="49" t="s">
        <v>152</v>
      </c>
      <c r="P11" t="s">
        <v>153</v>
      </c>
      <c r="Q11" s="51">
        <v>2600</v>
      </c>
      <c r="R11" s="51">
        <v>2860</v>
      </c>
      <c r="S11" t="s">
        <v>154</v>
      </c>
      <c r="T11" t="s">
        <v>155</v>
      </c>
      <c r="U11" t="s">
        <v>156</v>
      </c>
      <c r="V11" t="s">
        <v>157</v>
      </c>
      <c r="W11" t="s">
        <v>95</v>
      </c>
      <c r="X11" t="s">
        <v>158</v>
      </c>
      <c r="Y11" s="49">
        <v>10</v>
      </c>
    </row>
    <row r="12" spans="1:25">
      <c r="A12" s="49" t="s">
        <v>5</v>
      </c>
      <c r="B12" s="49" t="str">
        <f>IFERROR(IF(A12="","",A12&amp;COUNTIF(A$2:A12,A12)),"")</f>
        <v>数学1</v>
      </c>
      <c r="C12">
        <v>2</v>
      </c>
      <c r="D12">
        <v>11</v>
      </c>
      <c r="E12" t="s">
        <v>84</v>
      </c>
      <c r="F12" t="s">
        <v>4</v>
      </c>
      <c r="G12" t="s">
        <v>85</v>
      </c>
      <c r="H12" t="s">
        <v>159</v>
      </c>
      <c r="K12" s="50">
        <v>9784254111583</v>
      </c>
      <c r="L12" t="s">
        <v>87</v>
      </c>
      <c r="M12" s="49" t="s">
        <v>88</v>
      </c>
      <c r="O12" s="49" t="s">
        <v>160</v>
      </c>
      <c r="P12" t="s">
        <v>161</v>
      </c>
      <c r="Q12" s="51">
        <v>10000</v>
      </c>
      <c r="R12" s="51">
        <v>11000</v>
      </c>
      <c r="S12" t="s">
        <v>162</v>
      </c>
      <c r="T12" t="s">
        <v>134</v>
      </c>
      <c r="U12" t="s">
        <v>163</v>
      </c>
      <c r="V12" t="s">
        <v>164</v>
      </c>
      <c r="W12" t="s">
        <v>95</v>
      </c>
      <c r="X12" t="s">
        <v>165</v>
      </c>
      <c r="Y12" s="49">
        <v>11</v>
      </c>
    </row>
    <row r="13" spans="1:25">
      <c r="A13" s="49" t="s">
        <v>5</v>
      </c>
      <c r="B13" s="49" t="str">
        <f>IFERROR(IF(A13="","",A13&amp;COUNTIF(A$2:A13,A13)),"")</f>
        <v>数学2</v>
      </c>
      <c r="C13">
        <v>2</v>
      </c>
      <c r="D13">
        <v>12</v>
      </c>
      <c r="E13" t="s">
        <v>84</v>
      </c>
      <c r="F13" t="s">
        <v>4</v>
      </c>
      <c r="G13" t="s">
        <v>85</v>
      </c>
      <c r="H13" t="s">
        <v>159</v>
      </c>
      <c r="K13" s="50">
        <v>9784254111590</v>
      </c>
      <c r="L13" t="s">
        <v>87</v>
      </c>
      <c r="M13" s="49" t="s">
        <v>88</v>
      </c>
      <c r="O13" s="49" t="s">
        <v>166</v>
      </c>
      <c r="P13" t="s">
        <v>167</v>
      </c>
      <c r="Q13" s="51">
        <v>10000</v>
      </c>
      <c r="R13" s="51">
        <v>11000</v>
      </c>
      <c r="S13" t="s">
        <v>168</v>
      </c>
      <c r="T13" t="s">
        <v>134</v>
      </c>
      <c r="U13" t="s">
        <v>169</v>
      </c>
      <c r="V13" t="s">
        <v>170</v>
      </c>
      <c r="W13" t="s">
        <v>95</v>
      </c>
      <c r="X13" t="s">
        <v>171</v>
      </c>
      <c r="Y13" s="49">
        <v>12</v>
      </c>
    </row>
    <row r="14" spans="1:25">
      <c r="A14" s="49" t="s">
        <v>5</v>
      </c>
      <c r="B14" s="49" t="str">
        <f>IFERROR(IF(A14="","",A14&amp;COUNTIF(A$2:A14,A14)),"")</f>
        <v>数学3</v>
      </c>
      <c r="C14">
        <v>2</v>
      </c>
      <c r="D14">
        <v>13</v>
      </c>
      <c r="E14" t="s">
        <v>84</v>
      </c>
      <c r="F14" t="s">
        <v>4</v>
      </c>
      <c r="G14" t="s">
        <v>85</v>
      </c>
      <c r="H14" t="s">
        <v>159</v>
      </c>
      <c r="K14" s="50">
        <v>9784254111613</v>
      </c>
      <c r="L14" t="s">
        <v>87</v>
      </c>
      <c r="M14" s="49" t="s">
        <v>88</v>
      </c>
      <c r="O14" s="49" t="s">
        <v>172</v>
      </c>
      <c r="P14" t="s">
        <v>173</v>
      </c>
      <c r="Q14" s="51">
        <v>6900</v>
      </c>
      <c r="R14" s="51">
        <v>7590</v>
      </c>
      <c r="S14" t="s">
        <v>174</v>
      </c>
      <c r="T14" t="s">
        <v>92</v>
      </c>
      <c r="U14" t="s">
        <v>175</v>
      </c>
      <c r="V14" t="s">
        <v>176</v>
      </c>
      <c r="W14" t="s">
        <v>95</v>
      </c>
      <c r="X14" t="s">
        <v>177</v>
      </c>
      <c r="Y14" s="49">
        <v>13</v>
      </c>
    </row>
    <row r="15" spans="1:25">
      <c r="A15" s="49" t="s">
        <v>5</v>
      </c>
      <c r="B15" s="49" t="str">
        <f>IFERROR(IF(A15="","",A15&amp;COUNTIF(A$2:A15,A15)),"")</f>
        <v>数学4</v>
      </c>
      <c r="C15">
        <v>2</v>
      </c>
      <c r="D15">
        <v>14</v>
      </c>
      <c r="E15" t="s">
        <v>84</v>
      </c>
      <c r="F15" t="s">
        <v>4</v>
      </c>
      <c r="G15" t="s">
        <v>85</v>
      </c>
      <c r="H15" t="s">
        <v>159</v>
      </c>
      <c r="K15" s="50">
        <v>9784254114461</v>
      </c>
      <c r="L15" t="s">
        <v>87</v>
      </c>
      <c r="M15" s="49" t="s">
        <v>88</v>
      </c>
      <c r="O15" s="49" t="s">
        <v>178</v>
      </c>
      <c r="P15" t="s">
        <v>179</v>
      </c>
      <c r="Q15" s="51">
        <v>5400</v>
      </c>
      <c r="R15" s="51">
        <v>5940</v>
      </c>
      <c r="S15" t="s">
        <v>180</v>
      </c>
      <c r="T15" t="s">
        <v>92</v>
      </c>
      <c r="U15" t="s">
        <v>181</v>
      </c>
      <c r="V15" t="s">
        <v>182</v>
      </c>
      <c r="W15" t="s">
        <v>95</v>
      </c>
      <c r="X15" t="s">
        <v>183</v>
      </c>
      <c r="Y15" s="49">
        <v>14</v>
      </c>
    </row>
    <row r="16" spans="1:25">
      <c r="A16" s="49" t="s">
        <v>5</v>
      </c>
      <c r="B16" s="49" t="str">
        <f>IFERROR(IF(A16="","",A16&amp;COUNTIF(A$2:A16,A16)),"")</f>
        <v>数学5</v>
      </c>
      <c r="C16">
        <v>3</v>
      </c>
      <c r="D16">
        <v>15</v>
      </c>
      <c r="E16" t="s">
        <v>84</v>
      </c>
      <c r="F16" t="s">
        <v>4</v>
      </c>
      <c r="G16" t="s">
        <v>85</v>
      </c>
      <c r="H16" t="s">
        <v>159</v>
      </c>
      <c r="K16" s="50">
        <v>9784274230790</v>
      </c>
      <c r="L16" t="s">
        <v>184</v>
      </c>
      <c r="M16" s="49" t="s">
        <v>185</v>
      </c>
      <c r="O16" s="49" t="s">
        <v>186</v>
      </c>
      <c r="P16" t="s">
        <v>187</v>
      </c>
      <c r="Q16" s="51">
        <v>1900</v>
      </c>
      <c r="R16" s="51">
        <v>2090</v>
      </c>
      <c r="S16" t="s">
        <v>188</v>
      </c>
      <c r="T16" s="17">
        <v>45139</v>
      </c>
      <c r="U16" t="s">
        <v>189</v>
      </c>
      <c r="V16" t="s">
        <v>190</v>
      </c>
      <c r="W16" t="s">
        <v>95</v>
      </c>
      <c r="X16" t="s">
        <v>191</v>
      </c>
      <c r="Y16" s="49">
        <v>15</v>
      </c>
    </row>
    <row r="17" spans="1:25">
      <c r="A17" s="49" t="s">
        <v>5</v>
      </c>
      <c r="B17" s="49" t="str">
        <f>IFERROR(IF(A17="","",A17&amp;COUNTIF(A$2:A17,A17)),"")</f>
        <v>数学6</v>
      </c>
      <c r="C17">
        <v>3</v>
      </c>
      <c r="D17">
        <v>16</v>
      </c>
      <c r="E17" t="s">
        <v>84</v>
      </c>
      <c r="F17" t="s">
        <v>4</v>
      </c>
      <c r="G17" t="s">
        <v>85</v>
      </c>
      <c r="H17" t="s">
        <v>159</v>
      </c>
      <c r="K17" s="50">
        <v>9784274230851</v>
      </c>
      <c r="L17" t="s">
        <v>184</v>
      </c>
      <c r="M17" s="49" t="s">
        <v>185</v>
      </c>
      <c r="O17" s="49" t="s">
        <v>192</v>
      </c>
      <c r="P17" t="s">
        <v>193</v>
      </c>
      <c r="Q17" s="51">
        <v>3300</v>
      </c>
      <c r="R17" s="51">
        <v>3630</v>
      </c>
      <c r="S17" t="s">
        <v>194</v>
      </c>
      <c r="T17" s="17">
        <v>45139</v>
      </c>
      <c r="U17" t="s">
        <v>195</v>
      </c>
      <c r="V17" t="s">
        <v>196</v>
      </c>
      <c r="W17" t="s">
        <v>95</v>
      </c>
      <c r="X17" t="s">
        <v>197</v>
      </c>
      <c r="Y17" s="49">
        <v>16</v>
      </c>
    </row>
    <row r="18" spans="1:25">
      <c r="A18" s="49" t="s">
        <v>5</v>
      </c>
      <c r="B18" s="49" t="str">
        <f>IFERROR(IF(A18="","",A18&amp;COUNTIF(A$2:A18,A18)),"")</f>
        <v>数学7</v>
      </c>
      <c r="C18">
        <v>3</v>
      </c>
      <c r="D18">
        <v>17</v>
      </c>
      <c r="E18" t="s">
        <v>84</v>
      </c>
      <c r="F18" t="s">
        <v>4</v>
      </c>
      <c r="G18" t="s">
        <v>85</v>
      </c>
      <c r="H18" t="s">
        <v>159</v>
      </c>
      <c r="K18" s="50">
        <v>9784274230615</v>
      </c>
      <c r="L18" t="s">
        <v>184</v>
      </c>
      <c r="M18" s="49" t="s">
        <v>185</v>
      </c>
      <c r="O18" s="49" t="s">
        <v>198</v>
      </c>
      <c r="P18" t="s">
        <v>199</v>
      </c>
      <c r="Q18" s="51">
        <v>4000</v>
      </c>
      <c r="R18" s="51">
        <v>4400</v>
      </c>
      <c r="S18" t="s">
        <v>200</v>
      </c>
      <c r="T18" s="17">
        <v>45078</v>
      </c>
      <c r="U18" t="s">
        <v>201</v>
      </c>
      <c r="V18" t="s">
        <v>202</v>
      </c>
      <c r="W18" t="s">
        <v>95</v>
      </c>
      <c r="X18" t="s">
        <v>203</v>
      </c>
      <c r="Y18" s="49">
        <v>17</v>
      </c>
    </row>
    <row r="19" spans="1:25">
      <c r="A19" s="49" t="s">
        <v>5</v>
      </c>
      <c r="B19" s="49" t="str">
        <f>IFERROR(IF(A19="","",A19&amp;COUNTIF(A$2:A19,A19)),"")</f>
        <v>数学8</v>
      </c>
      <c r="C19">
        <v>3</v>
      </c>
      <c r="D19">
        <v>18</v>
      </c>
      <c r="E19" t="s">
        <v>84</v>
      </c>
      <c r="F19" t="s">
        <v>4</v>
      </c>
      <c r="G19" t="s">
        <v>85</v>
      </c>
      <c r="H19" t="s">
        <v>159</v>
      </c>
      <c r="K19" s="50">
        <v>9784320115002</v>
      </c>
      <c r="L19" t="s">
        <v>115</v>
      </c>
      <c r="M19" s="49" t="s">
        <v>116</v>
      </c>
      <c r="O19" s="49" t="s">
        <v>204</v>
      </c>
      <c r="P19" t="s">
        <v>205</v>
      </c>
      <c r="Q19" s="51">
        <v>6500</v>
      </c>
      <c r="R19" s="51">
        <v>7150</v>
      </c>
      <c r="S19" t="s">
        <v>206</v>
      </c>
      <c r="T19" t="s">
        <v>92</v>
      </c>
      <c r="U19" t="s">
        <v>207</v>
      </c>
      <c r="V19" t="s">
        <v>208</v>
      </c>
      <c r="W19" t="s">
        <v>95</v>
      </c>
      <c r="X19" t="s">
        <v>209</v>
      </c>
      <c r="Y19" s="49">
        <v>18</v>
      </c>
    </row>
    <row r="20" spans="1:25">
      <c r="A20" s="49" t="s">
        <v>5</v>
      </c>
      <c r="B20" s="49" t="str">
        <f>IFERROR(IF(A20="","",A20&amp;COUNTIF(A$2:A20,A20)),"")</f>
        <v>数学9</v>
      </c>
      <c r="C20">
        <v>3</v>
      </c>
      <c r="D20">
        <v>19</v>
      </c>
      <c r="E20" t="s">
        <v>84</v>
      </c>
      <c r="F20" t="s">
        <v>4</v>
      </c>
      <c r="G20" t="s">
        <v>85</v>
      </c>
      <c r="H20" t="s">
        <v>159</v>
      </c>
      <c r="K20" s="50">
        <v>9784320112384</v>
      </c>
      <c r="L20" t="s">
        <v>115</v>
      </c>
      <c r="M20" s="49" t="s">
        <v>116</v>
      </c>
      <c r="O20" s="49" t="s">
        <v>210</v>
      </c>
      <c r="P20" t="s">
        <v>173</v>
      </c>
      <c r="Q20" s="51">
        <v>3000</v>
      </c>
      <c r="R20" s="51">
        <v>3300</v>
      </c>
      <c r="S20" t="s">
        <v>211</v>
      </c>
      <c r="T20" t="s">
        <v>212</v>
      </c>
      <c r="U20" t="s">
        <v>213</v>
      </c>
      <c r="V20" t="s">
        <v>214</v>
      </c>
      <c r="W20" t="s">
        <v>95</v>
      </c>
      <c r="X20" t="s">
        <v>215</v>
      </c>
      <c r="Y20" s="49">
        <v>19</v>
      </c>
    </row>
    <row r="21" spans="1:25">
      <c r="A21" s="49" t="s">
        <v>5</v>
      </c>
      <c r="B21" s="49" t="str">
        <f>IFERROR(IF(A21="","",A21&amp;COUNTIF(A$2:A21,A21)),"")</f>
        <v>数学10</v>
      </c>
      <c r="C21">
        <v>3</v>
      </c>
      <c r="D21">
        <v>20</v>
      </c>
      <c r="E21" t="s">
        <v>84</v>
      </c>
      <c r="F21" t="s">
        <v>4</v>
      </c>
      <c r="G21" t="s">
        <v>85</v>
      </c>
      <c r="H21" t="s">
        <v>159</v>
      </c>
      <c r="K21" s="50">
        <v>9784320114951</v>
      </c>
      <c r="L21" t="s">
        <v>115</v>
      </c>
      <c r="M21" s="49" t="s">
        <v>116</v>
      </c>
      <c r="O21" s="49" t="s">
        <v>216</v>
      </c>
      <c r="P21" t="s">
        <v>217</v>
      </c>
      <c r="Q21" s="51">
        <v>6500</v>
      </c>
      <c r="R21" s="51">
        <v>7150</v>
      </c>
      <c r="S21" t="s">
        <v>218</v>
      </c>
      <c r="T21" t="s">
        <v>134</v>
      </c>
      <c r="U21" t="s">
        <v>219</v>
      </c>
      <c r="V21" t="s">
        <v>220</v>
      </c>
      <c r="W21" t="s">
        <v>95</v>
      </c>
      <c r="X21" t="s">
        <v>221</v>
      </c>
      <c r="Y21" s="49">
        <v>20</v>
      </c>
    </row>
    <row r="22" spans="1:25">
      <c r="A22" s="49" t="s">
        <v>5</v>
      </c>
      <c r="B22" s="49" t="str">
        <f>IFERROR(IF(A22="","",A22&amp;COUNTIF(A$2:A22,A22)),"")</f>
        <v>数学11</v>
      </c>
      <c r="C22">
        <v>3</v>
      </c>
      <c r="D22">
        <v>21</v>
      </c>
      <c r="E22" t="s">
        <v>84</v>
      </c>
      <c r="F22" t="s">
        <v>4</v>
      </c>
      <c r="G22" t="s">
        <v>85</v>
      </c>
      <c r="H22" t="s">
        <v>159</v>
      </c>
      <c r="K22" s="50">
        <v>9784320114937</v>
      </c>
      <c r="L22" t="s">
        <v>115</v>
      </c>
      <c r="M22" s="49" t="s">
        <v>116</v>
      </c>
      <c r="O22" s="49" t="s">
        <v>222</v>
      </c>
      <c r="P22" t="s">
        <v>223</v>
      </c>
      <c r="Q22" s="51">
        <v>9000</v>
      </c>
      <c r="R22" s="51">
        <v>9900</v>
      </c>
      <c r="S22" t="s">
        <v>224</v>
      </c>
      <c r="T22" t="s">
        <v>106</v>
      </c>
      <c r="U22" t="s">
        <v>225</v>
      </c>
      <c r="V22" t="s">
        <v>226</v>
      </c>
      <c r="W22" t="s">
        <v>95</v>
      </c>
      <c r="X22" t="s">
        <v>227</v>
      </c>
      <c r="Y22" s="49">
        <v>21</v>
      </c>
    </row>
    <row r="23" spans="1:25">
      <c r="A23" s="49" t="s">
        <v>5</v>
      </c>
      <c r="B23" s="49" t="str">
        <f>IFERROR(IF(A23="","",A23&amp;COUNTIF(A$2:A23,A23)),"")</f>
        <v>数学12</v>
      </c>
      <c r="C23">
        <v>3</v>
      </c>
      <c r="D23">
        <v>22</v>
      </c>
      <c r="E23" t="s">
        <v>84</v>
      </c>
      <c r="F23" t="s">
        <v>4</v>
      </c>
      <c r="G23" t="s">
        <v>85</v>
      </c>
      <c r="H23" t="s">
        <v>159</v>
      </c>
      <c r="K23" s="50">
        <v>9784320114036</v>
      </c>
      <c r="L23" t="s">
        <v>115</v>
      </c>
      <c r="M23" s="49" t="s">
        <v>116</v>
      </c>
      <c r="O23" s="49" t="s">
        <v>228</v>
      </c>
      <c r="P23" t="s">
        <v>229</v>
      </c>
      <c r="Q23" s="51">
        <v>3800</v>
      </c>
      <c r="R23" s="51">
        <v>4180</v>
      </c>
      <c r="S23" t="s">
        <v>230</v>
      </c>
      <c r="T23" t="s">
        <v>231</v>
      </c>
      <c r="U23" t="s">
        <v>232</v>
      </c>
      <c r="V23" t="s">
        <v>233</v>
      </c>
      <c r="W23" t="s">
        <v>95</v>
      </c>
      <c r="X23" t="s">
        <v>234</v>
      </c>
      <c r="Y23" s="49">
        <v>22</v>
      </c>
    </row>
    <row r="24" spans="1:25">
      <c r="A24" s="49" t="s">
        <v>5</v>
      </c>
      <c r="B24" s="49" t="str">
        <f>IFERROR(IF(A24="","",A24&amp;COUNTIF(A$2:A24,A24)),"")</f>
        <v>数学13</v>
      </c>
      <c r="C24">
        <v>3</v>
      </c>
      <c r="D24">
        <v>23</v>
      </c>
      <c r="E24" t="s">
        <v>84</v>
      </c>
      <c r="F24" t="s">
        <v>4</v>
      </c>
      <c r="G24" t="s">
        <v>85</v>
      </c>
      <c r="H24" t="s">
        <v>159</v>
      </c>
      <c r="K24" s="50">
        <v>9784320114944</v>
      </c>
      <c r="L24" t="s">
        <v>115</v>
      </c>
      <c r="M24" s="49" t="s">
        <v>116</v>
      </c>
      <c r="O24" s="49" t="s">
        <v>235</v>
      </c>
      <c r="P24" t="s">
        <v>236</v>
      </c>
      <c r="Q24" s="51">
        <v>4000</v>
      </c>
      <c r="R24" s="51">
        <v>4400</v>
      </c>
      <c r="S24" t="s">
        <v>237</v>
      </c>
      <c r="T24" t="s">
        <v>120</v>
      </c>
      <c r="U24" t="s">
        <v>238</v>
      </c>
      <c r="V24" t="s">
        <v>239</v>
      </c>
      <c r="W24" t="s">
        <v>95</v>
      </c>
      <c r="X24" t="s">
        <v>240</v>
      </c>
      <c r="Y24" s="49">
        <v>23</v>
      </c>
    </row>
    <row r="25" spans="1:25">
      <c r="A25" s="49" t="s">
        <v>5</v>
      </c>
      <c r="B25" s="49" t="str">
        <f>IFERROR(IF(A25="","",A25&amp;COUNTIF(A$2:A25,A25)),"")</f>
        <v>数学14</v>
      </c>
      <c r="C25">
        <v>3</v>
      </c>
      <c r="D25">
        <v>24</v>
      </c>
      <c r="E25" t="s">
        <v>84</v>
      </c>
      <c r="F25" t="s">
        <v>4</v>
      </c>
      <c r="G25" t="s">
        <v>85</v>
      </c>
      <c r="H25" t="s">
        <v>159</v>
      </c>
      <c r="K25" s="50">
        <v>9784320114845</v>
      </c>
      <c r="L25" t="s">
        <v>115</v>
      </c>
      <c r="M25" s="49" t="s">
        <v>116</v>
      </c>
      <c r="O25" s="49" t="s">
        <v>241</v>
      </c>
      <c r="P25" t="s">
        <v>242</v>
      </c>
      <c r="Q25" s="51">
        <v>5000</v>
      </c>
      <c r="R25" s="51">
        <v>5500</v>
      </c>
      <c r="S25" t="s">
        <v>243</v>
      </c>
      <c r="T25" t="s">
        <v>212</v>
      </c>
      <c r="U25" t="s">
        <v>244</v>
      </c>
      <c r="V25" t="s">
        <v>245</v>
      </c>
      <c r="W25" t="s">
        <v>95</v>
      </c>
      <c r="X25" t="s">
        <v>246</v>
      </c>
      <c r="Y25" s="49">
        <v>24</v>
      </c>
    </row>
    <row r="26" spans="1:25">
      <c r="A26" s="49" t="s">
        <v>5</v>
      </c>
      <c r="B26" s="49" t="str">
        <f>IFERROR(IF(A26="","",A26&amp;COUNTIF(A$2:A26,A26)),"")</f>
        <v>数学15</v>
      </c>
      <c r="C26">
        <v>3</v>
      </c>
      <c r="D26">
        <v>25</v>
      </c>
      <c r="E26" t="s">
        <v>84</v>
      </c>
      <c r="F26" t="s">
        <v>4</v>
      </c>
      <c r="G26" t="s">
        <v>85</v>
      </c>
      <c r="H26" t="s">
        <v>159</v>
      </c>
      <c r="K26" s="50">
        <v>9784320114999</v>
      </c>
      <c r="L26" t="s">
        <v>115</v>
      </c>
      <c r="M26" s="49" t="s">
        <v>116</v>
      </c>
      <c r="O26" s="49" t="s">
        <v>247</v>
      </c>
      <c r="P26" t="s">
        <v>248</v>
      </c>
      <c r="Q26" s="51">
        <v>3000</v>
      </c>
      <c r="R26" s="51">
        <v>3300</v>
      </c>
      <c r="S26" t="s">
        <v>249</v>
      </c>
      <c r="T26" t="s">
        <v>92</v>
      </c>
      <c r="U26" t="s">
        <v>250</v>
      </c>
      <c r="V26" t="s">
        <v>251</v>
      </c>
      <c r="W26" t="s">
        <v>95</v>
      </c>
      <c r="X26" t="s">
        <v>252</v>
      </c>
      <c r="Y26" s="49">
        <v>25</v>
      </c>
    </row>
    <row r="27" spans="1:25">
      <c r="A27" s="49" t="s">
        <v>5</v>
      </c>
      <c r="B27" s="49" t="str">
        <f>IFERROR(IF(A27="","",A27&amp;COUNTIF(A$2:A27,A27)),"")</f>
        <v>数学16</v>
      </c>
      <c r="C27">
        <v>3</v>
      </c>
      <c r="D27">
        <v>26</v>
      </c>
      <c r="E27" t="s">
        <v>84</v>
      </c>
      <c r="F27" t="s">
        <v>4</v>
      </c>
      <c r="G27" t="s">
        <v>85</v>
      </c>
      <c r="H27" t="s">
        <v>159</v>
      </c>
      <c r="K27" s="50">
        <v>9784320114876</v>
      </c>
      <c r="L27" t="s">
        <v>115</v>
      </c>
      <c r="M27" s="49" t="s">
        <v>116</v>
      </c>
      <c r="O27" s="49" t="s">
        <v>253</v>
      </c>
      <c r="P27" t="s">
        <v>254</v>
      </c>
      <c r="Q27" s="51">
        <v>7000</v>
      </c>
      <c r="R27" s="51">
        <v>7700</v>
      </c>
      <c r="S27" t="s">
        <v>255</v>
      </c>
      <c r="T27" t="s">
        <v>231</v>
      </c>
      <c r="U27" t="s">
        <v>256</v>
      </c>
      <c r="V27" t="s">
        <v>257</v>
      </c>
      <c r="W27" t="s">
        <v>95</v>
      </c>
      <c r="X27" t="s">
        <v>258</v>
      </c>
      <c r="Y27" s="49">
        <v>26</v>
      </c>
    </row>
    <row r="28" spans="1:25">
      <c r="A28" s="49" t="s">
        <v>5</v>
      </c>
      <c r="B28" s="49" t="str">
        <f>IFERROR(IF(A28="","",A28&amp;COUNTIF(A$2:A28,A28)),"")</f>
        <v>数学17</v>
      </c>
      <c r="C28">
        <v>3</v>
      </c>
      <c r="D28">
        <v>27</v>
      </c>
      <c r="E28" t="s">
        <v>84</v>
      </c>
      <c r="F28" t="s">
        <v>4</v>
      </c>
      <c r="G28" t="s">
        <v>85</v>
      </c>
      <c r="H28" t="s">
        <v>159</v>
      </c>
      <c r="K28" s="50">
        <v>9784320114913</v>
      </c>
      <c r="L28" t="s">
        <v>115</v>
      </c>
      <c r="M28" s="49" t="s">
        <v>116</v>
      </c>
      <c r="O28" s="49" t="s">
        <v>259</v>
      </c>
      <c r="P28" t="s">
        <v>260</v>
      </c>
      <c r="Q28" s="51">
        <v>7200</v>
      </c>
      <c r="R28" s="51">
        <v>7920</v>
      </c>
      <c r="S28" t="s">
        <v>261</v>
      </c>
      <c r="T28" t="s">
        <v>155</v>
      </c>
      <c r="U28" t="s">
        <v>262</v>
      </c>
      <c r="V28" t="s">
        <v>263</v>
      </c>
      <c r="W28" t="s">
        <v>95</v>
      </c>
      <c r="X28" t="s">
        <v>264</v>
      </c>
      <c r="Y28" s="49">
        <v>27</v>
      </c>
    </row>
    <row r="29" spans="1:25">
      <c r="A29" s="49" t="s">
        <v>5</v>
      </c>
      <c r="B29" s="49" t="str">
        <f>IFERROR(IF(A29="","",A29&amp;COUNTIF(A$2:A29,A29)),"")</f>
        <v>数学18</v>
      </c>
      <c r="C29">
        <v>3</v>
      </c>
      <c r="D29">
        <v>28</v>
      </c>
      <c r="E29" t="s">
        <v>84</v>
      </c>
      <c r="F29" t="s">
        <v>4</v>
      </c>
      <c r="G29" t="s">
        <v>85</v>
      </c>
      <c r="H29" t="s">
        <v>159</v>
      </c>
      <c r="K29" s="50">
        <v>9784764906624</v>
      </c>
      <c r="L29" t="s">
        <v>144</v>
      </c>
      <c r="M29" s="49" t="s">
        <v>145</v>
      </c>
      <c r="O29" s="49" t="s">
        <v>265</v>
      </c>
      <c r="P29" t="s">
        <v>266</v>
      </c>
      <c r="Q29" s="51">
        <v>4800</v>
      </c>
      <c r="R29" s="51">
        <v>5280</v>
      </c>
      <c r="S29" t="s">
        <v>267</v>
      </c>
      <c r="T29" t="s">
        <v>127</v>
      </c>
      <c r="U29" t="s">
        <v>268</v>
      </c>
      <c r="V29" t="s">
        <v>269</v>
      </c>
      <c r="W29" t="s">
        <v>95</v>
      </c>
      <c r="X29" t="s">
        <v>270</v>
      </c>
      <c r="Y29" s="49">
        <v>28</v>
      </c>
    </row>
    <row r="30" spans="1:25">
      <c r="A30" s="49" t="s">
        <v>5</v>
      </c>
      <c r="B30" s="49" t="str">
        <f>IFERROR(IF(A30="","",A30&amp;COUNTIF(A$2:A30,A30)),"")</f>
        <v>数学19</v>
      </c>
      <c r="C30">
        <v>3</v>
      </c>
      <c r="D30">
        <v>29</v>
      </c>
      <c r="E30" t="s">
        <v>84</v>
      </c>
      <c r="F30" t="s">
        <v>4</v>
      </c>
      <c r="G30" t="s">
        <v>85</v>
      </c>
      <c r="H30" t="s">
        <v>159</v>
      </c>
      <c r="K30" s="50">
        <v>9784764906457</v>
      </c>
      <c r="L30" t="s">
        <v>144</v>
      </c>
      <c r="M30" s="49" t="s">
        <v>145</v>
      </c>
      <c r="O30" s="49" t="s">
        <v>271</v>
      </c>
      <c r="P30" t="s">
        <v>272</v>
      </c>
      <c r="Q30" s="51">
        <v>5600</v>
      </c>
      <c r="R30" s="51">
        <v>6160</v>
      </c>
      <c r="S30" t="s">
        <v>273</v>
      </c>
      <c r="T30" t="s">
        <v>274</v>
      </c>
      <c r="U30" t="s">
        <v>275</v>
      </c>
      <c r="V30" t="s">
        <v>276</v>
      </c>
      <c r="W30" t="s">
        <v>95</v>
      </c>
      <c r="X30" t="s">
        <v>277</v>
      </c>
      <c r="Y30" s="49">
        <v>29</v>
      </c>
    </row>
    <row r="31" spans="1:25">
      <c r="A31" s="49" t="s">
        <v>5</v>
      </c>
      <c r="B31" s="49" t="str">
        <f>IFERROR(IF(A31="","",A31&amp;COUNTIF(A$2:A31,A31)),"")</f>
        <v>数学20</v>
      </c>
      <c r="C31">
        <v>3</v>
      </c>
      <c r="D31">
        <v>30</v>
      </c>
      <c r="E31" t="s">
        <v>84</v>
      </c>
      <c r="F31" t="s">
        <v>4</v>
      </c>
      <c r="G31" t="s">
        <v>85</v>
      </c>
      <c r="H31" t="s">
        <v>159</v>
      </c>
      <c r="K31" s="50">
        <v>9784798178684</v>
      </c>
      <c r="L31" t="s">
        <v>278</v>
      </c>
      <c r="M31" s="49" t="s">
        <v>279</v>
      </c>
      <c r="O31" s="49" t="s">
        <v>280</v>
      </c>
      <c r="P31" t="s">
        <v>281</v>
      </c>
      <c r="Q31" s="51">
        <v>2600</v>
      </c>
      <c r="R31" s="51">
        <v>2860</v>
      </c>
      <c r="S31" t="s">
        <v>282</v>
      </c>
      <c r="T31" s="17">
        <v>45139</v>
      </c>
      <c r="U31" t="s">
        <v>283</v>
      </c>
      <c r="V31" t="s">
        <v>284</v>
      </c>
      <c r="W31" t="s">
        <v>95</v>
      </c>
      <c r="X31" t="s">
        <v>285</v>
      </c>
      <c r="Y31" s="49">
        <v>30</v>
      </c>
    </row>
    <row r="32" spans="1:25">
      <c r="A32" s="49" t="s">
        <v>5</v>
      </c>
      <c r="B32" s="49" t="str">
        <f>IFERROR(IF(A32="","",A32&amp;COUNTIF(A$2:A32,A32)),"")</f>
        <v>数学21</v>
      </c>
      <c r="C32">
        <v>4</v>
      </c>
      <c r="D32">
        <v>31</v>
      </c>
      <c r="E32" t="s">
        <v>84</v>
      </c>
      <c r="F32" t="s">
        <v>4</v>
      </c>
      <c r="G32" t="s">
        <v>85</v>
      </c>
      <c r="H32" t="s">
        <v>159</v>
      </c>
      <c r="K32" s="50">
        <v>9784794226570</v>
      </c>
      <c r="L32" t="s">
        <v>286</v>
      </c>
      <c r="M32" s="49" t="s">
        <v>287</v>
      </c>
      <c r="O32" s="49" t="s">
        <v>288</v>
      </c>
      <c r="P32" t="s">
        <v>289</v>
      </c>
      <c r="Q32" s="51">
        <v>3500</v>
      </c>
      <c r="R32" s="51">
        <v>3850</v>
      </c>
      <c r="S32" t="s">
        <v>290</v>
      </c>
      <c r="T32" t="s">
        <v>106</v>
      </c>
      <c r="U32" t="s">
        <v>291</v>
      </c>
      <c r="V32" t="s">
        <v>292</v>
      </c>
      <c r="W32" t="s">
        <v>293</v>
      </c>
      <c r="X32" t="s">
        <v>294</v>
      </c>
      <c r="Y32" s="49">
        <v>31</v>
      </c>
    </row>
    <row r="33" spans="1:25">
      <c r="A33" s="49" t="s">
        <v>5</v>
      </c>
      <c r="B33" s="49" t="str">
        <f>IFERROR(IF(A33="","",A33&amp;COUNTIF(A$2:A33,A33)),"")</f>
        <v>数学22</v>
      </c>
      <c r="C33">
        <v>4</v>
      </c>
      <c r="D33">
        <v>32</v>
      </c>
      <c r="E33" t="s">
        <v>84</v>
      </c>
      <c r="F33" t="s">
        <v>4</v>
      </c>
      <c r="G33" t="s">
        <v>85</v>
      </c>
      <c r="H33" t="s">
        <v>159</v>
      </c>
      <c r="K33" s="50">
        <v>9784807920310</v>
      </c>
      <c r="L33" t="s">
        <v>295</v>
      </c>
      <c r="M33" s="49" t="s">
        <v>296</v>
      </c>
      <c r="O33" s="49" t="s">
        <v>297</v>
      </c>
      <c r="P33" t="s">
        <v>298</v>
      </c>
      <c r="Q33" s="51">
        <v>3800</v>
      </c>
      <c r="R33" s="51">
        <v>4180</v>
      </c>
      <c r="S33" t="s">
        <v>299</v>
      </c>
      <c r="T33" t="s">
        <v>212</v>
      </c>
      <c r="U33" t="s">
        <v>300</v>
      </c>
      <c r="V33" t="s">
        <v>301</v>
      </c>
      <c r="W33" t="s">
        <v>95</v>
      </c>
      <c r="X33" t="s">
        <v>302</v>
      </c>
      <c r="Y33" s="49">
        <v>32</v>
      </c>
    </row>
    <row r="34" spans="1:25">
      <c r="A34" s="49" t="s">
        <v>5</v>
      </c>
      <c r="B34" s="49" t="str">
        <f>IFERROR(IF(A34="","",A34&amp;COUNTIF(A$2:A34,A34)),"")</f>
        <v>数学23</v>
      </c>
      <c r="C34">
        <v>4</v>
      </c>
      <c r="D34">
        <v>33</v>
      </c>
      <c r="E34" t="s">
        <v>84</v>
      </c>
      <c r="F34" t="s">
        <v>4</v>
      </c>
      <c r="G34" t="s">
        <v>85</v>
      </c>
      <c r="H34" t="s">
        <v>159</v>
      </c>
      <c r="K34" s="50">
        <v>9784621307984</v>
      </c>
      <c r="L34" t="s">
        <v>303</v>
      </c>
      <c r="M34" s="49" t="s">
        <v>304</v>
      </c>
      <c r="O34" s="49" t="s">
        <v>305</v>
      </c>
      <c r="P34" t="s">
        <v>306</v>
      </c>
      <c r="Q34" s="51">
        <v>5800</v>
      </c>
      <c r="R34" s="51">
        <v>6380</v>
      </c>
      <c r="S34" t="s">
        <v>307</v>
      </c>
      <c r="T34" t="s">
        <v>308</v>
      </c>
      <c r="U34" t="s">
        <v>309</v>
      </c>
      <c r="V34" t="s">
        <v>310</v>
      </c>
      <c r="W34" t="s">
        <v>95</v>
      </c>
      <c r="X34" t="s">
        <v>311</v>
      </c>
      <c r="Y34" s="49">
        <v>33</v>
      </c>
    </row>
    <row r="35" spans="1:25">
      <c r="A35" s="49" t="s">
        <v>5</v>
      </c>
      <c r="B35" s="49" t="str">
        <f>IFERROR(IF(A35="","",A35&amp;COUNTIF(A$2:A35,A35)),"")</f>
        <v>数学24</v>
      </c>
      <c r="C35">
        <v>4</v>
      </c>
      <c r="D35">
        <v>34</v>
      </c>
      <c r="E35" t="s">
        <v>84</v>
      </c>
      <c r="F35" t="s">
        <v>4</v>
      </c>
      <c r="G35" t="s">
        <v>85</v>
      </c>
      <c r="H35" t="s">
        <v>159</v>
      </c>
      <c r="K35" s="50">
        <v>9784627083615</v>
      </c>
      <c r="L35" t="s">
        <v>312</v>
      </c>
      <c r="M35" s="49" t="s">
        <v>313</v>
      </c>
      <c r="O35" s="49" t="s">
        <v>314</v>
      </c>
      <c r="P35" t="s">
        <v>315</v>
      </c>
      <c r="Q35" s="51">
        <v>7000</v>
      </c>
      <c r="R35" s="51">
        <v>7700</v>
      </c>
      <c r="S35" t="s">
        <v>316</v>
      </c>
      <c r="T35" t="s">
        <v>212</v>
      </c>
      <c r="U35" t="s">
        <v>317</v>
      </c>
      <c r="V35" t="s">
        <v>318</v>
      </c>
      <c r="W35" t="s">
        <v>95</v>
      </c>
      <c r="X35" t="s">
        <v>319</v>
      </c>
      <c r="Y35" s="49">
        <v>34</v>
      </c>
    </row>
    <row r="36" spans="1:25">
      <c r="A36" s="49" t="s">
        <v>7</v>
      </c>
      <c r="B36" s="49" t="str">
        <f>IFERROR(IF(A36="","",A36&amp;COUNTIF(A$2:A36,A36)),"")</f>
        <v>物理1</v>
      </c>
      <c r="C36">
        <v>4</v>
      </c>
      <c r="D36">
        <v>35</v>
      </c>
      <c r="E36" t="s">
        <v>84</v>
      </c>
      <c r="F36" t="s">
        <v>6</v>
      </c>
      <c r="G36" t="s">
        <v>85</v>
      </c>
      <c r="H36" t="s">
        <v>320</v>
      </c>
      <c r="K36" s="50">
        <v>9784274230585</v>
      </c>
      <c r="L36" t="s">
        <v>184</v>
      </c>
      <c r="M36" s="49" t="s">
        <v>185</v>
      </c>
      <c r="O36" s="49" t="s">
        <v>321</v>
      </c>
      <c r="P36" t="s">
        <v>322</v>
      </c>
      <c r="Q36" s="51">
        <v>2400</v>
      </c>
      <c r="R36" s="51">
        <v>2640</v>
      </c>
      <c r="S36" t="s">
        <v>323</v>
      </c>
      <c r="T36" s="17">
        <v>45108</v>
      </c>
      <c r="U36" t="s">
        <v>324</v>
      </c>
      <c r="V36" t="s">
        <v>325</v>
      </c>
      <c r="W36" t="s">
        <v>95</v>
      </c>
      <c r="X36" t="s">
        <v>326</v>
      </c>
      <c r="Y36" s="49">
        <v>35</v>
      </c>
    </row>
    <row r="37" spans="1:25">
      <c r="A37" s="49" t="s">
        <v>7</v>
      </c>
      <c r="B37" s="49" t="str">
        <f>IFERROR(IF(A37="","",A37&amp;COUNTIF(A$2:A37,A37)),"")</f>
        <v>物理2</v>
      </c>
      <c r="C37">
        <v>4</v>
      </c>
      <c r="D37">
        <v>36</v>
      </c>
      <c r="E37" t="s">
        <v>84</v>
      </c>
      <c r="F37" t="s">
        <v>6</v>
      </c>
      <c r="G37" t="s">
        <v>85</v>
      </c>
      <c r="H37" t="s">
        <v>320</v>
      </c>
      <c r="K37" s="50">
        <v>9784320036246</v>
      </c>
      <c r="L37" t="s">
        <v>115</v>
      </c>
      <c r="M37" s="49" t="s">
        <v>116</v>
      </c>
      <c r="O37" s="49" t="s">
        <v>327</v>
      </c>
      <c r="P37" t="s">
        <v>328</v>
      </c>
      <c r="Q37" s="51">
        <v>3400</v>
      </c>
      <c r="R37" s="51">
        <v>3740</v>
      </c>
      <c r="S37" t="s">
        <v>329</v>
      </c>
      <c r="T37" t="s">
        <v>106</v>
      </c>
      <c r="U37" t="s">
        <v>181</v>
      </c>
      <c r="V37" t="s">
        <v>330</v>
      </c>
      <c r="W37" t="s">
        <v>95</v>
      </c>
      <c r="X37" t="s">
        <v>331</v>
      </c>
      <c r="Y37" s="49">
        <v>36</v>
      </c>
    </row>
    <row r="38" spans="1:25">
      <c r="A38" s="49" t="s">
        <v>7</v>
      </c>
      <c r="B38" s="49" t="str">
        <f>IFERROR(IF(A38="","",A38&amp;COUNTIF(A$2:A38,A38)),"")</f>
        <v>物理3</v>
      </c>
      <c r="C38">
        <v>4</v>
      </c>
      <c r="D38">
        <v>37</v>
      </c>
      <c r="E38" t="s">
        <v>84</v>
      </c>
      <c r="F38" t="s">
        <v>6</v>
      </c>
      <c r="G38" t="s">
        <v>85</v>
      </c>
      <c r="H38" t="s">
        <v>320</v>
      </c>
      <c r="K38" s="50">
        <v>9784065319017</v>
      </c>
      <c r="L38" t="s">
        <v>332</v>
      </c>
      <c r="M38" s="49" t="s">
        <v>333</v>
      </c>
      <c r="O38" s="49" t="s">
        <v>334</v>
      </c>
      <c r="P38" t="s">
        <v>335</v>
      </c>
      <c r="Q38" s="51">
        <v>5000</v>
      </c>
      <c r="R38" s="51">
        <v>5500</v>
      </c>
      <c r="S38" t="s">
        <v>336</v>
      </c>
      <c r="T38" t="s">
        <v>155</v>
      </c>
      <c r="U38" t="s">
        <v>337</v>
      </c>
      <c r="V38" t="s">
        <v>338</v>
      </c>
      <c r="W38" t="s">
        <v>95</v>
      </c>
      <c r="X38" t="s">
        <v>339</v>
      </c>
      <c r="Y38" s="49">
        <v>37</v>
      </c>
    </row>
    <row r="39" spans="1:25">
      <c r="A39" s="49" t="s">
        <v>7</v>
      </c>
      <c r="B39" s="49" t="str">
        <f>IFERROR(IF(A39="","",A39&amp;COUNTIF(A$2:A39,A39)),"")</f>
        <v>物理4</v>
      </c>
      <c r="C39">
        <v>4</v>
      </c>
      <c r="D39">
        <v>38</v>
      </c>
      <c r="E39" t="s">
        <v>84</v>
      </c>
      <c r="F39" t="s">
        <v>6</v>
      </c>
      <c r="G39" t="s">
        <v>85</v>
      </c>
      <c r="H39" t="s">
        <v>320</v>
      </c>
      <c r="K39" s="50">
        <v>9784065322444</v>
      </c>
      <c r="L39" t="s">
        <v>332</v>
      </c>
      <c r="M39" s="49" t="s">
        <v>333</v>
      </c>
      <c r="O39" s="49" t="s">
        <v>340</v>
      </c>
      <c r="P39" t="s">
        <v>341</v>
      </c>
      <c r="Q39" s="51">
        <v>3600</v>
      </c>
      <c r="R39" s="51">
        <v>3960</v>
      </c>
      <c r="S39" t="s">
        <v>342</v>
      </c>
      <c r="T39" t="s">
        <v>134</v>
      </c>
      <c r="U39" t="s">
        <v>343</v>
      </c>
      <c r="V39" t="s">
        <v>344</v>
      </c>
      <c r="W39" t="s">
        <v>95</v>
      </c>
      <c r="X39" t="s">
        <v>345</v>
      </c>
      <c r="Y39" s="49">
        <v>38</v>
      </c>
    </row>
    <row r="40" spans="1:25">
      <c r="A40" s="49" t="s">
        <v>7</v>
      </c>
      <c r="B40" s="49" t="str">
        <f>IFERROR(IF(A40="","",A40&amp;COUNTIF(A$2:A40,A40)),"")</f>
        <v>物理5</v>
      </c>
      <c r="C40">
        <v>4</v>
      </c>
      <c r="D40">
        <v>39</v>
      </c>
      <c r="E40" t="s">
        <v>84</v>
      </c>
      <c r="F40" t="s">
        <v>6</v>
      </c>
      <c r="G40" t="s">
        <v>85</v>
      </c>
      <c r="H40" t="s">
        <v>320</v>
      </c>
      <c r="K40" s="50">
        <v>9784065314777</v>
      </c>
      <c r="L40" t="s">
        <v>332</v>
      </c>
      <c r="M40" s="49" t="s">
        <v>333</v>
      </c>
      <c r="O40" s="49" t="s">
        <v>346</v>
      </c>
      <c r="P40" t="s">
        <v>347</v>
      </c>
      <c r="Q40" s="51">
        <v>3000</v>
      </c>
      <c r="R40" s="51">
        <v>3300</v>
      </c>
      <c r="S40" t="s">
        <v>348</v>
      </c>
      <c r="T40" t="s">
        <v>155</v>
      </c>
      <c r="U40" t="s">
        <v>349</v>
      </c>
      <c r="V40" t="s">
        <v>350</v>
      </c>
      <c r="W40" t="s">
        <v>95</v>
      </c>
      <c r="X40" t="s">
        <v>351</v>
      </c>
      <c r="Y40" s="49">
        <v>39</v>
      </c>
    </row>
    <row r="41" spans="1:25">
      <c r="A41" s="49" t="s">
        <v>7</v>
      </c>
      <c r="B41" s="49" t="str">
        <f>IFERROR(IF(A41="","",A41&amp;COUNTIF(A$2:A41,A41)),"")</f>
        <v>物理6</v>
      </c>
      <c r="C41">
        <v>4</v>
      </c>
      <c r="D41">
        <v>40</v>
      </c>
      <c r="E41" t="s">
        <v>84</v>
      </c>
      <c r="F41" t="s">
        <v>6</v>
      </c>
      <c r="G41" t="s">
        <v>85</v>
      </c>
      <c r="H41" t="s">
        <v>320</v>
      </c>
      <c r="K41" s="50">
        <v>9784065316535</v>
      </c>
      <c r="L41" t="s">
        <v>332</v>
      </c>
      <c r="M41" s="49" t="s">
        <v>333</v>
      </c>
      <c r="O41" s="49" t="s">
        <v>352</v>
      </c>
      <c r="P41" t="s">
        <v>353</v>
      </c>
      <c r="Q41" s="51">
        <v>3300</v>
      </c>
      <c r="R41" s="51">
        <v>3630</v>
      </c>
      <c r="S41" t="s">
        <v>354</v>
      </c>
      <c r="T41" t="s">
        <v>231</v>
      </c>
      <c r="U41" t="s">
        <v>355</v>
      </c>
      <c r="V41" t="s">
        <v>356</v>
      </c>
      <c r="W41" t="s">
        <v>95</v>
      </c>
      <c r="X41" t="s">
        <v>357</v>
      </c>
      <c r="Y41" s="49">
        <v>40</v>
      </c>
    </row>
    <row r="42" spans="1:25">
      <c r="A42" s="49" t="s">
        <v>7</v>
      </c>
      <c r="B42" s="49" t="str">
        <f>IFERROR(IF(A42="","",A42&amp;COUNTIF(A$2:A42,A42)),"")</f>
        <v>物理7</v>
      </c>
      <c r="C42">
        <v>4</v>
      </c>
      <c r="D42">
        <v>41</v>
      </c>
      <c r="E42" t="s">
        <v>84</v>
      </c>
      <c r="F42" t="s">
        <v>6</v>
      </c>
      <c r="G42" t="s">
        <v>85</v>
      </c>
      <c r="H42" t="s">
        <v>320</v>
      </c>
      <c r="K42" s="50">
        <v>9784621307717</v>
      </c>
      <c r="L42" t="s">
        <v>303</v>
      </c>
      <c r="M42" s="49" t="s">
        <v>304</v>
      </c>
      <c r="O42" s="49" t="s">
        <v>358</v>
      </c>
      <c r="P42" t="s">
        <v>359</v>
      </c>
      <c r="Q42" s="51">
        <v>5000</v>
      </c>
      <c r="R42" s="51">
        <v>5500</v>
      </c>
      <c r="S42" t="s">
        <v>360</v>
      </c>
      <c r="T42" t="s">
        <v>308</v>
      </c>
      <c r="U42" t="s">
        <v>361</v>
      </c>
      <c r="V42" t="s">
        <v>362</v>
      </c>
      <c r="W42" t="s">
        <v>95</v>
      </c>
      <c r="X42" t="s">
        <v>363</v>
      </c>
      <c r="Y42" s="49">
        <v>41</v>
      </c>
    </row>
    <row r="43" spans="1:25">
      <c r="A43" s="49" t="s">
        <v>7</v>
      </c>
      <c r="B43" s="49" t="str">
        <f>IFERROR(IF(A43="","",A43&amp;COUNTIF(A$2:A43,A43)),"")</f>
        <v>物理8</v>
      </c>
      <c r="C43">
        <v>4</v>
      </c>
      <c r="D43">
        <v>42</v>
      </c>
      <c r="E43" t="s">
        <v>84</v>
      </c>
      <c r="F43" t="s">
        <v>6</v>
      </c>
      <c r="G43" t="s">
        <v>85</v>
      </c>
      <c r="H43" t="s">
        <v>320</v>
      </c>
      <c r="K43" s="50">
        <v>9784621307441</v>
      </c>
      <c r="L43" t="s">
        <v>303</v>
      </c>
      <c r="M43" s="49" t="s">
        <v>304</v>
      </c>
      <c r="O43" s="49" t="s">
        <v>364</v>
      </c>
      <c r="P43" t="s">
        <v>365</v>
      </c>
      <c r="Q43" s="51">
        <v>5400</v>
      </c>
      <c r="R43" s="51">
        <v>5940</v>
      </c>
      <c r="S43" t="s">
        <v>366</v>
      </c>
      <c r="T43" t="s">
        <v>308</v>
      </c>
      <c r="U43" t="s">
        <v>367</v>
      </c>
      <c r="V43" t="s">
        <v>368</v>
      </c>
      <c r="W43" t="s">
        <v>95</v>
      </c>
      <c r="X43" t="s">
        <v>369</v>
      </c>
      <c r="Y43" s="49">
        <v>42</v>
      </c>
    </row>
    <row r="44" spans="1:25">
      <c r="A44" s="49" t="s">
        <v>7</v>
      </c>
      <c r="B44" s="49" t="str">
        <f>IFERROR(IF(A44="","",A44&amp;COUNTIF(A$2:A44,A44)),"")</f>
        <v>物理9</v>
      </c>
      <c r="C44">
        <v>4</v>
      </c>
      <c r="D44">
        <v>43</v>
      </c>
      <c r="E44" t="s">
        <v>84</v>
      </c>
      <c r="F44" t="s">
        <v>6</v>
      </c>
      <c r="G44" t="s">
        <v>85</v>
      </c>
      <c r="H44" t="s">
        <v>320</v>
      </c>
      <c r="K44" s="50">
        <v>9784627871915</v>
      </c>
      <c r="L44" t="s">
        <v>312</v>
      </c>
      <c r="M44" s="49" t="s">
        <v>313</v>
      </c>
      <c r="O44" s="49" t="s">
        <v>370</v>
      </c>
      <c r="P44" t="s">
        <v>371</v>
      </c>
      <c r="Q44" s="51">
        <v>6000</v>
      </c>
      <c r="R44" s="51">
        <v>6600</v>
      </c>
      <c r="S44" t="s">
        <v>372</v>
      </c>
      <c r="T44" t="s">
        <v>308</v>
      </c>
      <c r="U44" t="s">
        <v>373</v>
      </c>
      <c r="V44" t="s">
        <v>374</v>
      </c>
      <c r="W44" t="s">
        <v>95</v>
      </c>
      <c r="X44" t="s">
        <v>375</v>
      </c>
      <c r="Y44" s="49">
        <v>43</v>
      </c>
    </row>
    <row r="45" spans="1:25">
      <c r="A45" s="49" t="s">
        <v>7</v>
      </c>
      <c r="B45" s="49" t="str">
        <f>IFERROR(IF(A45="","",A45&amp;COUNTIF(A$2:A45,A45)),"")</f>
        <v>物理10</v>
      </c>
      <c r="C45">
        <v>4</v>
      </c>
      <c r="D45">
        <v>44</v>
      </c>
      <c r="E45" t="s">
        <v>84</v>
      </c>
      <c r="F45" t="s">
        <v>6</v>
      </c>
      <c r="G45" t="s">
        <v>85</v>
      </c>
      <c r="H45" t="s">
        <v>320</v>
      </c>
      <c r="K45" s="50">
        <v>9784627170322</v>
      </c>
      <c r="L45" t="s">
        <v>312</v>
      </c>
      <c r="M45" s="49" t="s">
        <v>313</v>
      </c>
      <c r="O45" s="49" t="s">
        <v>376</v>
      </c>
      <c r="P45" t="s">
        <v>377</v>
      </c>
      <c r="Q45" s="51">
        <v>3400</v>
      </c>
      <c r="R45" s="51">
        <v>3740</v>
      </c>
      <c r="S45" t="s">
        <v>378</v>
      </c>
      <c r="T45" t="s">
        <v>127</v>
      </c>
      <c r="U45" t="s">
        <v>379</v>
      </c>
      <c r="V45" t="s">
        <v>380</v>
      </c>
      <c r="W45" t="s">
        <v>95</v>
      </c>
      <c r="X45" t="s">
        <v>381</v>
      </c>
      <c r="Y45" s="49">
        <v>44</v>
      </c>
    </row>
    <row r="46" spans="1:25">
      <c r="A46" s="49" t="s">
        <v>7</v>
      </c>
      <c r="B46" s="49" t="str">
        <f>IFERROR(IF(A46="","",A46&amp;COUNTIF(A$2:A46,A46)),"")</f>
        <v>物理11</v>
      </c>
      <c r="C46">
        <v>4</v>
      </c>
      <c r="D46">
        <v>45</v>
      </c>
      <c r="E46" t="s">
        <v>84</v>
      </c>
      <c r="F46" t="s">
        <v>6</v>
      </c>
      <c r="G46" t="s">
        <v>85</v>
      </c>
      <c r="H46" t="s">
        <v>320</v>
      </c>
      <c r="K46" s="50">
        <v>9784627170919</v>
      </c>
      <c r="L46" t="s">
        <v>312</v>
      </c>
      <c r="M46" s="49" t="s">
        <v>313</v>
      </c>
      <c r="O46" s="49" t="s">
        <v>382</v>
      </c>
      <c r="P46" t="s">
        <v>383</v>
      </c>
      <c r="Q46" s="51">
        <v>7500</v>
      </c>
      <c r="R46" s="51">
        <v>8250</v>
      </c>
      <c r="S46" t="s">
        <v>384</v>
      </c>
      <c r="T46" t="s">
        <v>120</v>
      </c>
      <c r="U46" t="s">
        <v>385</v>
      </c>
      <c r="V46" t="s">
        <v>386</v>
      </c>
      <c r="W46" t="s">
        <v>95</v>
      </c>
      <c r="X46" t="s">
        <v>387</v>
      </c>
      <c r="Y46" s="49">
        <v>45</v>
      </c>
    </row>
    <row r="47" spans="1:25">
      <c r="A47" s="49" t="s">
        <v>9</v>
      </c>
      <c r="B47" s="49" t="str">
        <f>IFERROR(IF(A47="","",A47&amp;COUNTIF(A$2:A47,A47)),"")</f>
        <v>化学1</v>
      </c>
      <c r="C47">
        <v>5</v>
      </c>
      <c r="D47">
        <v>46</v>
      </c>
      <c r="E47" t="s">
        <v>84</v>
      </c>
      <c r="F47" t="s">
        <v>8</v>
      </c>
      <c r="G47" t="s">
        <v>85</v>
      </c>
      <c r="H47" t="s">
        <v>388</v>
      </c>
      <c r="K47" s="50">
        <v>9784254252743</v>
      </c>
      <c r="L47" t="s">
        <v>87</v>
      </c>
      <c r="M47" s="49" t="s">
        <v>88</v>
      </c>
      <c r="O47" s="49" t="s">
        <v>389</v>
      </c>
      <c r="P47" t="s">
        <v>390</v>
      </c>
      <c r="Q47" s="51">
        <v>13000</v>
      </c>
      <c r="R47" s="51">
        <v>14300</v>
      </c>
      <c r="S47" t="s">
        <v>391</v>
      </c>
      <c r="T47" t="s">
        <v>308</v>
      </c>
      <c r="U47" t="s">
        <v>392</v>
      </c>
      <c r="V47" t="s">
        <v>393</v>
      </c>
      <c r="W47" t="s">
        <v>95</v>
      </c>
      <c r="X47" t="s">
        <v>394</v>
      </c>
      <c r="Y47" s="49">
        <v>46</v>
      </c>
    </row>
    <row r="48" spans="1:25">
      <c r="A48" s="49" t="s">
        <v>9</v>
      </c>
      <c r="B48" s="49" t="str">
        <f>IFERROR(IF(A48="","",A48&amp;COUNTIF(A$2:A48,A48)),"")</f>
        <v>化学2</v>
      </c>
      <c r="C48">
        <v>5</v>
      </c>
      <c r="D48">
        <v>47</v>
      </c>
      <c r="E48" t="s">
        <v>84</v>
      </c>
      <c r="F48" t="s">
        <v>8</v>
      </c>
      <c r="G48" t="s">
        <v>85</v>
      </c>
      <c r="H48" t="s">
        <v>388</v>
      </c>
      <c r="K48" s="50">
        <v>9784274230929</v>
      </c>
      <c r="L48" t="s">
        <v>184</v>
      </c>
      <c r="M48" s="49" t="s">
        <v>185</v>
      </c>
      <c r="O48" s="49" t="s">
        <v>395</v>
      </c>
      <c r="P48" t="s">
        <v>396</v>
      </c>
      <c r="Q48" s="51">
        <v>3400</v>
      </c>
      <c r="R48" s="51">
        <v>3740</v>
      </c>
      <c r="S48" t="s">
        <v>397</v>
      </c>
      <c r="T48" s="17">
        <v>45170</v>
      </c>
      <c r="U48" t="s">
        <v>398</v>
      </c>
      <c r="V48" t="s">
        <v>399</v>
      </c>
      <c r="W48" t="s">
        <v>95</v>
      </c>
      <c r="X48" t="s">
        <v>400</v>
      </c>
      <c r="Y48" s="49">
        <v>47</v>
      </c>
    </row>
    <row r="49" spans="1:25">
      <c r="A49" s="49" t="s">
        <v>9</v>
      </c>
      <c r="B49" s="49" t="str">
        <f>IFERROR(IF(A49="","",A49&amp;COUNTIF(A$2:A49,A49)),"")</f>
        <v>化学3</v>
      </c>
      <c r="C49">
        <v>5</v>
      </c>
      <c r="D49">
        <v>48</v>
      </c>
      <c r="E49" t="s">
        <v>84</v>
      </c>
      <c r="F49" t="s">
        <v>8</v>
      </c>
      <c r="G49" t="s">
        <v>85</v>
      </c>
      <c r="H49" t="s">
        <v>388</v>
      </c>
      <c r="K49" s="50">
        <v>9784065207888</v>
      </c>
      <c r="L49" t="s">
        <v>332</v>
      </c>
      <c r="M49" s="49" t="s">
        <v>333</v>
      </c>
      <c r="O49" s="49" t="s">
        <v>401</v>
      </c>
      <c r="P49" t="s">
        <v>402</v>
      </c>
      <c r="Q49" s="51">
        <v>3000</v>
      </c>
      <c r="R49" s="51">
        <v>3300</v>
      </c>
      <c r="S49" t="s">
        <v>403</v>
      </c>
      <c r="T49" t="s">
        <v>127</v>
      </c>
      <c r="U49" t="s">
        <v>404</v>
      </c>
      <c r="V49" t="s">
        <v>405</v>
      </c>
      <c r="W49" t="s">
        <v>95</v>
      </c>
      <c r="X49" t="s">
        <v>406</v>
      </c>
      <c r="Y49" s="49">
        <v>48</v>
      </c>
    </row>
    <row r="50" spans="1:25">
      <c r="A50" s="49" t="s">
        <v>9</v>
      </c>
      <c r="B50" s="49" t="str">
        <f>IFERROR(IF(A50="","",A50&amp;COUNTIF(A$2:A50,A50)),"")</f>
        <v>化学4</v>
      </c>
      <c r="C50">
        <v>5</v>
      </c>
      <c r="D50">
        <v>49</v>
      </c>
      <c r="E50" t="s">
        <v>84</v>
      </c>
      <c r="F50" t="s">
        <v>8</v>
      </c>
      <c r="G50" t="s">
        <v>85</v>
      </c>
      <c r="H50" t="s">
        <v>388</v>
      </c>
      <c r="K50" s="50">
        <v>9784807913473</v>
      </c>
      <c r="L50" t="s">
        <v>295</v>
      </c>
      <c r="M50" s="49" t="s">
        <v>296</v>
      </c>
      <c r="O50" s="49" t="s">
        <v>407</v>
      </c>
      <c r="P50" t="s">
        <v>408</v>
      </c>
      <c r="Q50" s="51">
        <v>4200</v>
      </c>
      <c r="R50" s="51">
        <v>4620</v>
      </c>
      <c r="S50" t="s">
        <v>409</v>
      </c>
      <c r="T50" t="s">
        <v>231</v>
      </c>
      <c r="U50" t="s">
        <v>149</v>
      </c>
      <c r="V50" t="s">
        <v>410</v>
      </c>
      <c r="W50" t="s">
        <v>95</v>
      </c>
      <c r="X50" t="s">
        <v>411</v>
      </c>
      <c r="Y50" s="49">
        <v>49</v>
      </c>
    </row>
    <row r="51" spans="1:25">
      <c r="A51" s="49" t="s">
        <v>9</v>
      </c>
      <c r="B51" s="49" t="str">
        <f>IFERROR(IF(A51="","",A51&amp;COUNTIF(A$2:A51,A51)),"")</f>
        <v>化学5</v>
      </c>
      <c r="C51">
        <v>5</v>
      </c>
      <c r="D51">
        <v>50</v>
      </c>
      <c r="E51" t="s">
        <v>84</v>
      </c>
      <c r="F51" t="s">
        <v>8</v>
      </c>
      <c r="G51" t="s">
        <v>85</v>
      </c>
      <c r="H51" t="s">
        <v>388</v>
      </c>
      <c r="K51" s="50">
        <v>9784627242333</v>
      </c>
      <c r="L51" t="s">
        <v>312</v>
      </c>
      <c r="M51" s="49" t="s">
        <v>313</v>
      </c>
      <c r="O51" s="49" t="s">
        <v>412</v>
      </c>
      <c r="P51" t="s">
        <v>413</v>
      </c>
      <c r="Q51" s="51">
        <v>18000</v>
      </c>
      <c r="R51" s="51">
        <v>19800</v>
      </c>
      <c r="S51" t="s">
        <v>414</v>
      </c>
      <c r="T51" t="s">
        <v>212</v>
      </c>
      <c r="U51" t="s">
        <v>415</v>
      </c>
      <c r="V51" t="s">
        <v>416</v>
      </c>
      <c r="W51" t="s">
        <v>95</v>
      </c>
      <c r="X51" t="s">
        <v>417</v>
      </c>
      <c r="Y51" s="49">
        <v>50</v>
      </c>
    </row>
    <row r="52" spans="1:25">
      <c r="A52" s="49" t="s">
        <v>11</v>
      </c>
      <c r="B52" s="49" t="str">
        <f>IFERROR(IF(A52="","",A52&amp;COUNTIF(A$2:A52,A52)),"")</f>
        <v>地球科学1</v>
      </c>
      <c r="C52">
        <v>5</v>
      </c>
      <c r="D52">
        <v>51</v>
      </c>
      <c r="E52" t="s">
        <v>84</v>
      </c>
      <c r="F52" t="s">
        <v>10</v>
      </c>
      <c r="G52" t="s">
        <v>85</v>
      </c>
      <c r="H52" t="s">
        <v>418</v>
      </c>
      <c r="K52" s="50">
        <v>9784274230011</v>
      </c>
      <c r="L52" t="s">
        <v>184</v>
      </c>
      <c r="M52" s="49" t="s">
        <v>185</v>
      </c>
      <c r="O52" s="49" t="s">
        <v>419</v>
      </c>
      <c r="P52" t="s">
        <v>420</v>
      </c>
      <c r="Q52" s="51">
        <v>1800</v>
      </c>
      <c r="R52" s="51">
        <v>1980</v>
      </c>
      <c r="S52" t="s">
        <v>421</v>
      </c>
      <c r="T52" s="17">
        <v>44927</v>
      </c>
      <c r="U52" t="s">
        <v>189</v>
      </c>
      <c r="V52" t="s">
        <v>422</v>
      </c>
      <c r="W52" t="s">
        <v>95</v>
      </c>
      <c r="X52" t="s">
        <v>423</v>
      </c>
      <c r="Y52" s="49">
        <v>51</v>
      </c>
    </row>
    <row r="53" spans="1:25">
      <c r="A53" s="49" t="s">
        <v>11</v>
      </c>
      <c r="B53" s="49" t="str">
        <f>IFERROR(IF(A53="","",A53&amp;COUNTIF(A$2:A53,A53)),"")</f>
        <v>地球科学2</v>
      </c>
      <c r="C53">
        <v>5</v>
      </c>
      <c r="D53">
        <v>52</v>
      </c>
      <c r="E53" t="s">
        <v>84</v>
      </c>
      <c r="F53" t="s">
        <v>10</v>
      </c>
      <c r="G53" t="s">
        <v>85</v>
      </c>
      <c r="H53" t="s">
        <v>418</v>
      </c>
      <c r="K53" s="50">
        <v>9784274230806</v>
      </c>
      <c r="L53" t="s">
        <v>184</v>
      </c>
      <c r="M53" s="49" t="s">
        <v>185</v>
      </c>
      <c r="O53" s="49" t="s">
        <v>424</v>
      </c>
      <c r="P53" t="s">
        <v>425</v>
      </c>
      <c r="Q53" s="51">
        <v>1900</v>
      </c>
      <c r="R53" s="51">
        <v>2090</v>
      </c>
      <c r="S53" t="s">
        <v>426</v>
      </c>
      <c r="T53" s="17">
        <v>45108</v>
      </c>
      <c r="U53" t="s">
        <v>427</v>
      </c>
      <c r="V53" t="s">
        <v>428</v>
      </c>
      <c r="W53" t="s">
        <v>95</v>
      </c>
      <c r="X53" t="s">
        <v>429</v>
      </c>
      <c r="Y53" s="49">
        <v>52</v>
      </c>
    </row>
    <row r="54" spans="1:25">
      <c r="A54" s="49" t="s">
        <v>11</v>
      </c>
      <c r="B54" s="49" t="str">
        <f>IFERROR(IF(A54="","",A54&amp;COUNTIF(A$2:A54,A54)),"")</f>
        <v>地球科学3</v>
      </c>
      <c r="C54">
        <v>5</v>
      </c>
      <c r="D54">
        <v>53</v>
      </c>
      <c r="E54" t="s">
        <v>84</v>
      </c>
      <c r="F54" t="s">
        <v>10</v>
      </c>
      <c r="G54" t="s">
        <v>85</v>
      </c>
      <c r="H54" t="s">
        <v>418</v>
      </c>
      <c r="K54" s="50">
        <v>9784794226471</v>
      </c>
      <c r="L54" t="s">
        <v>286</v>
      </c>
      <c r="M54" s="49" t="s">
        <v>287</v>
      </c>
      <c r="O54" s="49" t="s">
        <v>430</v>
      </c>
      <c r="P54" t="s">
        <v>431</v>
      </c>
      <c r="Q54" s="51">
        <v>3400</v>
      </c>
      <c r="R54" s="51">
        <v>3740</v>
      </c>
      <c r="S54" t="s">
        <v>432</v>
      </c>
      <c r="T54" t="s">
        <v>155</v>
      </c>
      <c r="U54" t="s">
        <v>433</v>
      </c>
      <c r="V54" t="s">
        <v>434</v>
      </c>
      <c r="W54" t="s">
        <v>95</v>
      </c>
      <c r="X54" t="s">
        <v>435</v>
      </c>
      <c r="Y54" s="49">
        <v>53</v>
      </c>
    </row>
    <row r="55" spans="1:25">
      <c r="A55" s="49" t="s">
        <v>11</v>
      </c>
      <c r="B55" s="49" t="str">
        <f>IFERROR(IF(A55="","",A55&amp;COUNTIF(A$2:A55,A55)),"")</f>
        <v>地球科学4</v>
      </c>
      <c r="C55">
        <v>5</v>
      </c>
      <c r="D55">
        <v>54</v>
      </c>
      <c r="E55" t="s">
        <v>84</v>
      </c>
      <c r="F55" t="s">
        <v>10</v>
      </c>
      <c r="G55" t="s">
        <v>85</v>
      </c>
      <c r="H55" t="s">
        <v>418</v>
      </c>
      <c r="L55" t="s">
        <v>286</v>
      </c>
      <c r="M55" s="49" t="s">
        <v>287</v>
      </c>
      <c r="O55" s="49" t="s">
        <v>436</v>
      </c>
      <c r="P55" t="s">
        <v>437</v>
      </c>
      <c r="Q55" s="51">
        <v>6000</v>
      </c>
      <c r="R55" s="51">
        <v>6600</v>
      </c>
      <c r="S55" t="s">
        <v>438</v>
      </c>
      <c r="U55" t="s">
        <v>439</v>
      </c>
      <c r="V55" t="s">
        <v>440</v>
      </c>
      <c r="W55" t="s">
        <v>293</v>
      </c>
      <c r="X55" t="s">
        <v>441</v>
      </c>
      <c r="Y55" s="49">
        <v>54</v>
      </c>
    </row>
    <row r="56" spans="1:25">
      <c r="A56" s="49" t="s">
        <v>11</v>
      </c>
      <c r="B56" s="49" t="str">
        <f>IFERROR(IF(A56="","",A56&amp;COUNTIF(A$2:A56,A56)),"")</f>
        <v>地球科学5</v>
      </c>
      <c r="C56">
        <v>5</v>
      </c>
      <c r="D56">
        <v>55</v>
      </c>
      <c r="E56" t="s">
        <v>84</v>
      </c>
      <c r="F56" t="s">
        <v>10</v>
      </c>
      <c r="G56" t="s">
        <v>85</v>
      </c>
      <c r="H56" t="s">
        <v>418</v>
      </c>
      <c r="K56" s="50">
        <v>9784807920488</v>
      </c>
      <c r="L56" t="s">
        <v>295</v>
      </c>
      <c r="M56" s="49" t="s">
        <v>296</v>
      </c>
      <c r="O56" s="49" t="s">
        <v>442</v>
      </c>
      <c r="P56" t="s">
        <v>443</v>
      </c>
      <c r="Q56" s="51">
        <v>4900</v>
      </c>
      <c r="R56" s="51">
        <v>5390</v>
      </c>
      <c r="S56" t="s">
        <v>444</v>
      </c>
      <c r="T56" t="s">
        <v>106</v>
      </c>
      <c r="U56" t="s">
        <v>445</v>
      </c>
      <c r="V56" t="s">
        <v>446</v>
      </c>
      <c r="W56" t="s">
        <v>95</v>
      </c>
      <c r="X56" t="s">
        <v>447</v>
      </c>
      <c r="Y56" s="49">
        <v>55</v>
      </c>
    </row>
    <row r="57" spans="1:25">
      <c r="A57" s="49" t="s">
        <v>11</v>
      </c>
      <c r="B57" s="49" t="str">
        <f>IFERROR(IF(A57="","",A57&amp;COUNTIF(A$2:A57,A57)),"")</f>
        <v>地球科学6</v>
      </c>
      <c r="C57">
        <v>5</v>
      </c>
      <c r="D57">
        <v>56</v>
      </c>
      <c r="E57" t="s">
        <v>84</v>
      </c>
      <c r="F57" t="s">
        <v>10</v>
      </c>
      <c r="G57" t="s">
        <v>85</v>
      </c>
      <c r="H57" t="s">
        <v>418</v>
      </c>
      <c r="K57" s="50">
        <v>9784487816545</v>
      </c>
      <c r="L57" t="s">
        <v>448</v>
      </c>
      <c r="M57" s="49" t="s">
        <v>449</v>
      </c>
      <c r="O57" s="49" t="s">
        <v>450</v>
      </c>
      <c r="P57" t="s">
        <v>451</v>
      </c>
      <c r="Q57" s="51">
        <v>5800</v>
      </c>
      <c r="R57" s="51">
        <v>6380</v>
      </c>
      <c r="S57" t="s">
        <v>452</v>
      </c>
      <c r="T57" s="17">
        <v>45108</v>
      </c>
      <c r="U57" t="s">
        <v>453</v>
      </c>
      <c r="V57" t="s">
        <v>454</v>
      </c>
      <c r="W57" t="s">
        <v>95</v>
      </c>
      <c r="X57" t="s">
        <v>455</v>
      </c>
      <c r="Y57" s="49">
        <v>56</v>
      </c>
    </row>
    <row r="58" spans="1:25">
      <c r="A58" s="49" t="s">
        <v>13</v>
      </c>
      <c r="B58" s="49" t="str">
        <f>IFERROR(IF(A58="","",A58&amp;COUNTIF(A$2:A58,A58)),"")</f>
        <v>生物1</v>
      </c>
      <c r="C58">
        <v>5</v>
      </c>
      <c r="D58">
        <v>57</v>
      </c>
      <c r="E58" t="s">
        <v>84</v>
      </c>
      <c r="F58" t="s">
        <v>12</v>
      </c>
      <c r="G58" t="s">
        <v>85</v>
      </c>
      <c r="H58" t="s">
        <v>456</v>
      </c>
      <c r="K58" s="50">
        <v>9784320058408</v>
      </c>
      <c r="L58" t="s">
        <v>115</v>
      </c>
      <c r="M58" s="49" t="s">
        <v>116</v>
      </c>
      <c r="O58" s="49" t="s">
        <v>457</v>
      </c>
      <c r="P58" t="s">
        <v>458</v>
      </c>
      <c r="Q58" s="51">
        <v>3600</v>
      </c>
      <c r="R58" s="51">
        <v>3960</v>
      </c>
      <c r="S58" t="s">
        <v>459</v>
      </c>
      <c r="T58" t="s">
        <v>274</v>
      </c>
      <c r="U58" t="s">
        <v>460</v>
      </c>
      <c r="V58" t="s">
        <v>461</v>
      </c>
      <c r="W58" t="s">
        <v>95</v>
      </c>
      <c r="X58" t="s">
        <v>462</v>
      </c>
      <c r="Y58" s="49">
        <v>57</v>
      </c>
    </row>
    <row r="59" spans="1:25">
      <c r="A59" s="49" t="s">
        <v>13</v>
      </c>
      <c r="B59" s="49" t="str">
        <f>IFERROR(IF(A59="","",A59&amp;COUNTIF(A$2:A59,A59)),"")</f>
        <v>生物2</v>
      </c>
      <c r="C59">
        <v>5</v>
      </c>
      <c r="D59">
        <v>58</v>
      </c>
      <c r="E59" t="s">
        <v>84</v>
      </c>
      <c r="F59" t="s">
        <v>12</v>
      </c>
      <c r="G59" t="s">
        <v>85</v>
      </c>
      <c r="H59" t="s">
        <v>456</v>
      </c>
      <c r="K59" s="50">
        <v>9784320058378</v>
      </c>
      <c r="L59" t="s">
        <v>115</v>
      </c>
      <c r="M59" s="49" t="s">
        <v>116</v>
      </c>
      <c r="O59" s="49" t="s">
        <v>463</v>
      </c>
      <c r="P59" t="s">
        <v>464</v>
      </c>
      <c r="Q59" s="51">
        <v>5700</v>
      </c>
      <c r="R59" s="51">
        <v>6270</v>
      </c>
      <c r="S59" t="s">
        <v>465</v>
      </c>
      <c r="T59" t="s">
        <v>134</v>
      </c>
      <c r="U59" t="s">
        <v>466</v>
      </c>
      <c r="V59" t="s">
        <v>467</v>
      </c>
      <c r="W59" t="s">
        <v>95</v>
      </c>
      <c r="X59" t="s">
        <v>468</v>
      </c>
      <c r="Y59" s="49">
        <v>58</v>
      </c>
    </row>
    <row r="60" spans="1:25">
      <c r="A60" s="49" t="s">
        <v>13</v>
      </c>
      <c r="B60" s="49" t="str">
        <f>IFERROR(IF(A60="","",A60&amp;COUNTIF(A$2:A60,A60)),"")</f>
        <v>生物3</v>
      </c>
      <c r="C60">
        <v>6</v>
      </c>
      <c r="D60">
        <v>59</v>
      </c>
      <c r="E60" t="s">
        <v>84</v>
      </c>
      <c r="F60" t="s">
        <v>12</v>
      </c>
      <c r="G60" t="s">
        <v>85</v>
      </c>
      <c r="H60" t="s">
        <v>456</v>
      </c>
      <c r="K60" s="50">
        <v>9784320058385</v>
      </c>
      <c r="L60" t="s">
        <v>115</v>
      </c>
      <c r="M60" s="49" t="s">
        <v>116</v>
      </c>
      <c r="O60" s="49" t="s">
        <v>469</v>
      </c>
      <c r="P60" t="s">
        <v>470</v>
      </c>
      <c r="Q60" s="51">
        <v>7800</v>
      </c>
      <c r="R60" s="51">
        <v>8580</v>
      </c>
      <c r="S60" t="s">
        <v>471</v>
      </c>
      <c r="T60" t="s">
        <v>212</v>
      </c>
      <c r="U60" t="s">
        <v>472</v>
      </c>
      <c r="V60" t="s">
        <v>473</v>
      </c>
      <c r="W60" t="s">
        <v>95</v>
      </c>
      <c r="X60" t="s">
        <v>474</v>
      </c>
      <c r="Y60" s="49">
        <v>59</v>
      </c>
    </row>
    <row r="61" spans="1:25">
      <c r="A61" s="49" t="s">
        <v>13</v>
      </c>
      <c r="B61" s="49" t="str">
        <f>IFERROR(IF(A61="","",A61&amp;COUNTIF(A$2:A61,A61)),"")</f>
        <v>生物4</v>
      </c>
      <c r="C61">
        <v>6</v>
      </c>
      <c r="D61">
        <v>60</v>
      </c>
      <c r="E61" t="s">
        <v>84</v>
      </c>
      <c r="F61" t="s">
        <v>12</v>
      </c>
      <c r="G61" t="s">
        <v>85</v>
      </c>
      <c r="H61" t="s">
        <v>456</v>
      </c>
      <c r="L61" t="s">
        <v>475</v>
      </c>
      <c r="M61" s="49" t="s">
        <v>476</v>
      </c>
      <c r="O61" s="49" t="s">
        <v>477</v>
      </c>
      <c r="P61" t="s">
        <v>478</v>
      </c>
      <c r="Q61" s="51">
        <v>6500</v>
      </c>
      <c r="R61" s="51">
        <v>7150</v>
      </c>
      <c r="S61" t="s">
        <v>479</v>
      </c>
      <c r="T61" t="s">
        <v>120</v>
      </c>
      <c r="U61" t="s">
        <v>480</v>
      </c>
      <c r="V61" t="s">
        <v>481</v>
      </c>
      <c r="W61" t="s">
        <v>293</v>
      </c>
      <c r="X61" t="s">
        <v>482</v>
      </c>
      <c r="Y61" s="49">
        <v>60</v>
      </c>
    </row>
    <row r="62" spans="1:25">
      <c r="A62" s="49" t="s">
        <v>13</v>
      </c>
      <c r="B62" s="49" t="str">
        <f>IFERROR(IF(A62="","",A62&amp;COUNTIF(A$2:A62,A62)),"")</f>
        <v>生物5</v>
      </c>
      <c r="C62">
        <v>6</v>
      </c>
      <c r="D62">
        <v>61</v>
      </c>
      <c r="E62" t="s">
        <v>84</v>
      </c>
      <c r="F62" t="s">
        <v>12</v>
      </c>
      <c r="G62" t="s">
        <v>85</v>
      </c>
      <c r="H62" t="s">
        <v>456</v>
      </c>
      <c r="K62" s="50">
        <v>9784065308158</v>
      </c>
      <c r="L62" t="s">
        <v>332</v>
      </c>
      <c r="M62" s="49" t="s">
        <v>333</v>
      </c>
      <c r="O62" s="49" t="s">
        <v>483</v>
      </c>
      <c r="P62" t="s">
        <v>484</v>
      </c>
      <c r="Q62" s="51">
        <v>3400</v>
      </c>
      <c r="R62" s="51">
        <v>3740</v>
      </c>
      <c r="S62" t="s">
        <v>485</v>
      </c>
      <c r="T62" t="s">
        <v>155</v>
      </c>
      <c r="U62" t="s">
        <v>268</v>
      </c>
      <c r="V62" t="s">
        <v>486</v>
      </c>
      <c r="W62" t="s">
        <v>95</v>
      </c>
      <c r="X62" t="s">
        <v>487</v>
      </c>
      <c r="Y62" s="49">
        <v>61</v>
      </c>
    </row>
    <row r="63" spans="1:25">
      <c r="A63" s="49" t="s">
        <v>13</v>
      </c>
      <c r="B63" s="49" t="str">
        <f>IFERROR(IF(A63="","",A63&amp;COUNTIF(A$2:A63,A63)),"")</f>
        <v>生物6</v>
      </c>
      <c r="C63">
        <v>6</v>
      </c>
      <c r="D63">
        <v>62</v>
      </c>
      <c r="E63" t="s">
        <v>84</v>
      </c>
      <c r="F63" t="s">
        <v>12</v>
      </c>
      <c r="G63" t="s">
        <v>85</v>
      </c>
      <c r="H63" t="s">
        <v>456</v>
      </c>
      <c r="K63" s="50">
        <v>9784794226495</v>
      </c>
      <c r="L63" t="s">
        <v>286</v>
      </c>
      <c r="M63" s="49" t="s">
        <v>287</v>
      </c>
      <c r="O63" s="49" t="s">
        <v>488</v>
      </c>
      <c r="P63" t="s">
        <v>489</v>
      </c>
      <c r="Q63" s="51">
        <v>3000</v>
      </c>
      <c r="R63" s="51">
        <v>3300</v>
      </c>
      <c r="S63" t="s">
        <v>490</v>
      </c>
      <c r="T63" t="s">
        <v>134</v>
      </c>
      <c r="U63" t="s">
        <v>491</v>
      </c>
      <c r="V63" t="s">
        <v>492</v>
      </c>
      <c r="W63" t="s">
        <v>95</v>
      </c>
      <c r="X63" t="s">
        <v>493</v>
      </c>
      <c r="Y63" s="49">
        <v>62</v>
      </c>
    </row>
    <row r="64" spans="1:25">
      <c r="A64" s="49" t="s">
        <v>13</v>
      </c>
      <c r="B64" s="49" t="str">
        <f>IFERROR(IF(A64="","",A64&amp;COUNTIF(A$2:A64,A64)),"")</f>
        <v>生物7</v>
      </c>
      <c r="C64">
        <v>6</v>
      </c>
      <c r="D64">
        <v>63</v>
      </c>
      <c r="E64" t="s">
        <v>84</v>
      </c>
      <c r="F64" t="s">
        <v>12</v>
      </c>
      <c r="G64" t="s">
        <v>85</v>
      </c>
      <c r="H64" t="s">
        <v>456</v>
      </c>
      <c r="K64" s="50">
        <v>9784621307748</v>
      </c>
      <c r="L64" t="s">
        <v>303</v>
      </c>
      <c r="M64" s="49" t="s">
        <v>304</v>
      </c>
      <c r="O64" s="49" t="s">
        <v>494</v>
      </c>
      <c r="P64" t="s">
        <v>495</v>
      </c>
      <c r="Q64" s="51">
        <v>3800</v>
      </c>
      <c r="R64" s="51">
        <v>4180</v>
      </c>
      <c r="S64" t="s">
        <v>496</v>
      </c>
      <c r="T64" t="s">
        <v>308</v>
      </c>
      <c r="U64" t="s">
        <v>497</v>
      </c>
      <c r="V64" t="s">
        <v>498</v>
      </c>
      <c r="W64" t="s">
        <v>95</v>
      </c>
      <c r="X64" t="s">
        <v>499</v>
      </c>
      <c r="Y64" s="49">
        <v>63</v>
      </c>
    </row>
    <row r="65" spans="1:25">
      <c r="A65" s="49" t="s">
        <v>15</v>
      </c>
      <c r="B65" s="49" t="str">
        <f>IFERROR(IF(A65="","",A65&amp;COUNTIF(A$2:A65,A65)),"")</f>
        <v>生命科学1</v>
      </c>
      <c r="C65">
        <v>6</v>
      </c>
      <c r="D65">
        <v>64</v>
      </c>
      <c r="E65" t="s">
        <v>84</v>
      </c>
      <c r="F65" t="s">
        <v>14</v>
      </c>
      <c r="G65" t="s">
        <v>85</v>
      </c>
      <c r="H65" t="s">
        <v>500</v>
      </c>
      <c r="K65" s="50">
        <v>9784254171815</v>
      </c>
      <c r="L65" t="s">
        <v>87</v>
      </c>
      <c r="M65" s="49" t="s">
        <v>88</v>
      </c>
      <c r="O65" s="49" t="s">
        <v>501</v>
      </c>
      <c r="P65" t="s">
        <v>502</v>
      </c>
      <c r="Q65" s="51">
        <v>12000</v>
      </c>
      <c r="R65" s="51">
        <v>13200</v>
      </c>
      <c r="S65" t="s">
        <v>503</v>
      </c>
      <c r="T65" t="s">
        <v>155</v>
      </c>
      <c r="U65" t="s">
        <v>504</v>
      </c>
      <c r="V65" t="s">
        <v>505</v>
      </c>
      <c r="W65" t="s">
        <v>95</v>
      </c>
      <c r="X65" t="s">
        <v>506</v>
      </c>
      <c r="Y65" s="49">
        <v>64</v>
      </c>
    </row>
    <row r="66" spans="1:25">
      <c r="A66" s="49" t="s">
        <v>15</v>
      </c>
      <c r="B66" s="49" t="str">
        <f>IFERROR(IF(A66="","",A66&amp;COUNTIF(A$2:A66,A66)),"")</f>
        <v>生命科学2</v>
      </c>
      <c r="C66">
        <v>6</v>
      </c>
      <c r="D66">
        <v>65</v>
      </c>
      <c r="E66" t="s">
        <v>84</v>
      </c>
      <c r="F66" t="s">
        <v>14</v>
      </c>
      <c r="G66" t="s">
        <v>85</v>
      </c>
      <c r="H66" t="s">
        <v>500</v>
      </c>
      <c r="K66" s="50">
        <v>9784807920518</v>
      </c>
      <c r="L66" t="s">
        <v>295</v>
      </c>
      <c r="M66" s="49" t="s">
        <v>296</v>
      </c>
      <c r="O66" s="49" t="s">
        <v>507</v>
      </c>
      <c r="P66" t="s">
        <v>508</v>
      </c>
      <c r="Q66" s="51">
        <v>8700</v>
      </c>
      <c r="R66" s="51">
        <v>9570</v>
      </c>
      <c r="S66" t="s">
        <v>509</v>
      </c>
      <c r="T66" t="s">
        <v>106</v>
      </c>
      <c r="U66" t="s">
        <v>510</v>
      </c>
      <c r="V66" t="s">
        <v>511</v>
      </c>
      <c r="W66" t="s">
        <v>95</v>
      </c>
      <c r="X66" t="s">
        <v>512</v>
      </c>
      <c r="Y66" s="49">
        <v>65</v>
      </c>
    </row>
    <row r="67" spans="1:25">
      <c r="A67" s="49" t="s">
        <v>15</v>
      </c>
      <c r="B67" s="49" t="str">
        <f>IFERROR(IF(A67="","",A67&amp;COUNTIF(A$2:A67,A67)),"")</f>
        <v>生命科学3</v>
      </c>
      <c r="C67">
        <v>6</v>
      </c>
      <c r="D67">
        <v>66</v>
      </c>
      <c r="E67" t="s">
        <v>84</v>
      </c>
      <c r="F67" t="s">
        <v>14</v>
      </c>
      <c r="G67" t="s">
        <v>85</v>
      </c>
      <c r="H67" t="s">
        <v>500</v>
      </c>
      <c r="K67" s="50">
        <v>9784540221774</v>
      </c>
      <c r="L67" t="s">
        <v>513</v>
      </c>
      <c r="M67" s="49" t="s">
        <v>514</v>
      </c>
      <c r="O67" s="49" t="s">
        <v>515</v>
      </c>
      <c r="P67" t="s">
        <v>516</v>
      </c>
      <c r="Q67" s="51">
        <v>3800</v>
      </c>
      <c r="R67" s="51">
        <v>4180</v>
      </c>
      <c r="S67" t="s">
        <v>517</v>
      </c>
      <c r="T67" t="s">
        <v>274</v>
      </c>
      <c r="U67" t="s">
        <v>518</v>
      </c>
      <c r="V67" t="s">
        <v>519</v>
      </c>
      <c r="W67" t="s">
        <v>95</v>
      </c>
      <c r="X67" t="s">
        <v>520</v>
      </c>
      <c r="Y67" s="49">
        <v>66</v>
      </c>
    </row>
    <row r="68" spans="1:25">
      <c r="A68" s="49" t="s">
        <v>15</v>
      </c>
      <c r="B68" s="49" t="str">
        <f>IFERROR(IF(A68="","",A68&amp;COUNTIF(A$2:A68,A68)),"")</f>
        <v>生命科学4</v>
      </c>
      <c r="C68">
        <v>6</v>
      </c>
      <c r="D68">
        <v>67</v>
      </c>
      <c r="E68" t="s">
        <v>84</v>
      </c>
      <c r="F68" t="s">
        <v>14</v>
      </c>
      <c r="G68" t="s">
        <v>85</v>
      </c>
      <c r="H68" t="s">
        <v>500</v>
      </c>
      <c r="K68" s="50">
        <v>9784540222016</v>
      </c>
      <c r="L68" t="s">
        <v>513</v>
      </c>
      <c r="M68" s="49" t="s">
        <v>514</v>
      </c>
      <c r="O68" s="49" t="s">
        <v>521</v>
      </c>
      <c r="P68" t="s">
        <v>522</v>
      </c>
      <c r="Q68" s="51">
        <v>20000</v>
      </c>
      <c r="R68" s="51">
        <v>22000</v>
      </c>
      <c r="S68" t="s">
        <v>523</v>
      </c>
      <c r="T68" t="s">
        <v>308</v>
      </c>
      <c r="U68" t="s">
        <v>524</v>
      </c>
      <c r="V68" t="s">
        <v>525</v>
      </c>
      <c r="W68" t="s">
        <v>95</v>
      </c>
      <c r="X68" t="s">
        <v>526</v>
      </c>
      <c r="Y68" s="49">
        <v>67</v>
      </c>
    </row>
    <row r="69" spans="1:25">
      <c r="A69" s="49" t="s">
        <v>15</v>
      </c>
      <c r="B69" s="49" t="str">
        <f>IFERROR(IF(A69="","",A69&amp;COUNTIF(A$2:A69,A69)),"")</f>
        <v>生命科学5</v>
      </c>
      <c r="C69">
        <v>6</v>
      </c>
      <c r="D69">
        <v>68</v>
      </c>
      <c r="E69" t="s">
        <v>84</v>
      </c>
      <c r="F69" t="s">
        <v>14</v>
      </c>
      <c r="G69" t="s">
        <v>85</v>
      </c>
      <c r="H69" t="s">
        <v>500</v>
      </c>
      <c r="K69" s="50">
        <v>9784540231353</v>
      </c>
      <c r="L69" t="s">
        <v>513</v>
      </c>
      <c r="M69" s="49" t="s">
        <v>514</v>
      </c>
      <c r="O69" s="49" t="s">
        <v>527</v>
      </c>
      <c r="P69" t="s">
        <v>528</v>
      </c>
      <c r="Q69" s="51">
        <v>5400</v>
      </c>
      <c r="R69" s="51">
        <v>5940</v>
      </c>
      <c r="S69" t="s">
        <v>529</v>
      </c>
      <c r="T69" t="s">
        <v>530</v>
      </c>
      <c r="U69" t="s">
        <v>531</v>
      </c>
      <c r="V69" t="s">
        <v>532</v>
      </c>
      <c r="W69" t="s">
        <v>95</v>
      </c>
      <c r="X69" t="s">
        <v>533</v>
      </c>
      <c r="Y69" s="49">
        <v>68</v>
      </c>
    </row>
    <row r="70" spans="1:25">
      <c r="A70" s="49" t="s">
        <v>15</v>
      </c>
      <c r="B70" s="49" t="str">
        <f>IFERROR(IF(A70="","",A70&amp;COUNTIF(A$2:A70,A70)),"")</f>
        <v>生命科学6</v>
      </c>
      <c r="C70">
        <v>6</v>
      </c>
      <c r="D70">
        <v>69</v>
      </c>
      <c r="E70" t="s">
        <v>84</v>
      </c>
      <c r="F70" t="s">
        <v>14</v>
      </c>
      <c r="G70" t="s">
        <v>85</v>
      </c>
      <c r="H70" t="s">
        <v>500</v>
      </c>
      <c r="K70" s="50">
        <v>9784758122658</v>
      </c>
      <c r="L70" t="s">
        <v>534</v>
      </c>
      <c r="M70" s="49" t="s">
        <v>535</v>
      </c>
      <c r="O70" s="49" t="s">
        <v>536</v>
      </c>
      <c r="P70" t="s">
        <v>537</v>
      </c>
      <c r="Q70" s="51">
        <v>10000</v>
      </c>
      <c r="R70" s="51">
        <v>11000</v>
      </c>
      <c r="S70" t="s">
        <v>538</v>
      </c>
      <c r="T70" t="s">
        <v>127</v>
      </c>
      <c r="U70" t="s">
        <v>539</v>
      </c>
      <c r="V70" t="s">
        <v>540</v>
      </c>
      <c r="W70" t="s">
        <v>95</v>
      </c>
      <c r="X70" t="s">
        <v>541</v>
      </c>
      <c r="Y70" s="49">
        <v>69</v>
      </c>
    </row>
    <row r="71" spans="1:25">
      <c r="A71" s="49" t="s">
        <v>15</v>
      </c>
      <c r="B71" s="49" t="str">
        <f>IFERROR(IF(A71="","",A71&amp;COUNTIF(A$2:A71,A71)),"")</f>
        <v>生命科学7</v>
      </c>
      <c r="C71">
        <v>6</v>
      </c>
      <c r="D71">
        <v>70</v>
      </c>
      <c r="E71" t="s">
        <v>84</v>
      </c>
      <c r="F71" t="s">
        <v>14</v>
      </c>
      <c r="G71" t="s">
        <v>85</v>
      </c>
      <c r="H71" t="s">
        <v>500</v>
      </c>
      <c r="K71" s="50">
        <v>9784758122641</v>
      </c>
      <c r="L71" t="s">
        <v>534</v>
      </c>
      <c r="M71" s="49" t="s">
        <v>535</v>
      </c>
      <c r="O71" s="49" t="s">
        <v>542</v>
      </c>
      <c r="P71" t="s">
        <v>543</v>
      </c>
      <c r="Q71" s="51">
        <v>7200</v>
      </c>
      <c r="R71" s="51">
        <v>7920</v>
      </c>
      <c r="S71" t="s">
        <v>544</v>
      </c>
      <c r="T71" t="s">
        <v>106</v>
      </c>
      <c r="U71" t="s">
        <v>545</v>
      </c>
      <c r="V71" t="s">
        <v>546</v>
      </c>
      <c r="W71" t="s">
        <v>95</v>
      </c>
      <c r="X71" t="s">
        <v>547</v>
      </c>
      <c r="Y71" s="49">
        <v>70</v>
      </c>
    </row>
    <row r="72" spans="1:25">
      <c r="A72" s="49" t="s">
        <v>15</v>
      </c>
      <c r="B72" s="49" t="str">
        <f>IFERROR(IF(A72="","",A72&amp;COUNTIF(A$2:A72,A72)),"")</f>
        <v>生命科学8</v>
      </c>
      <c r="C72">
        <v>6</v>
      </c>
      <c r="D72">
        <v>71</v>
      </c>
      <c r="E72" t="s">
        <v>84</v>
      </c>
      <c r="F72" t="s">
        <v>14</v>
      </c>
      <c r="G72" t="s">
        <v>85</v>
      </c>
      <c r="H72" t="s">
        <v>500</v>
      </c>
      <c r="I72" t="s">
        <v>548</v>
      </c>
      <c r="J72" t="s">
        <v>549</v>
      </c>
      <c r="K72" s="50">
        <v>9784582542684</v>
      </c>
      <c r="L72" t="s">
        <v>550</v>
      </c>
      <c r="M72" s="49" t="s">
        <v>551</v>
      </c>
      <c r="O72" s="49" t="s">
        <v>552</v>
      </c>
      <c r="P72" t="s">
        <v>553</v>
      </c>
      <c r="Q72" s="51">
        <v>8000</v>
      </c>
      <c r="R72" s="51">
        <v>8800</v>
      </c>
      <c r="S72" t="s">
        <v>554</v>
      </c>
      <c r="T72" t="s">
        <v>274</v>
      </c>
      <c r="U72" t="s">
        <v>555</v>
      </c>
      <c r="V72" t="s">
        <v>556</v>
      </c>
      <c r="W72" t="s">
        <v>95</v>
      </c>
      <c r="X72" t="s">
        <v>557</v>
      </c>
      <c r="Y72" s="49">
        <v>71</v>
      </c>
    </row>
    <row r="73" spans="1:25">
      <c r="A73" s="49" t="s">
        <v>17</v>
      </c>
      <c r="B73" s="49" t="str">
        <f>IFERROR(IF(A73="","",A73&amp;COUNTIF(A$2:A73,A73)),"")</f>
        <v>建築・土木1</v>
      </c>
      <c r="C73">
        <v>7</v>
      </c>
      <c r="D73">
        <v>72</v>
      </c>
      <c r="E73" t="s">
        <v>84</v>
      </c>
      <c r="F73" t="s">
        <v>16</v>
      </c>
      <c r="G73" t="s">
        <v>85</v>
      </c>
      <c r="H73" t="s">
        <v>558</v>
      </c>
      <c r="K73" s="50">
        <v>9784254266528</v>
      </c>
      <c r="L73" t="s">
        <v>87</v>
      </c>
      <c r="M73" s="49" t="s">
        <v>88</v>
      </c>
      <c r="O73" s="49" t="s">
        <v>559</v>
      </c>
      <c r="P73" t="s">
        <v>560</v>
      </c>
      <c r="Q73" s="51">
        <v>12000</v>
      </c>
      <c r="R73" s="51">
        <v>13200</v>
      </c>
      <c r="S73" t="s">
        <v>561</v>
      </c>
      <c r="T73" t="s">
        <v>120</v>
      </c>
      <c r="U73" t="s">
        <v>562</v>
      </c>
      <c r="V73" t="s">
        <v>563</v>
      </c>
      <c r="W73" t="s">
        <v>95</v>
      </c>
      <c r="X73" t="s">
        <v>564</v>
      </c>
      <c r="Y73" s="49">
        <v>72</v>
      </c>
    </row>
    <row r="74" spans="1:25">
      <c r="A74" s="49" t="s">
        <v>17</v>
      </c>
      <c r="B74" s="49" t="str">
        <f>IFERROR(IF(A74="","",A74&amp;COUNTIF(A$2:A74,A74)),"")</f>
        <v>建築・土木2</v>
      </c>
      <c r="C74">
        <v>7</v>
      </c>
      <c r="D74">
        <v>73</v>
      </c>
      <c r="E74" t="s">
        <v>84</v>
      </c>
      <c r="F74" t="s">
        <v>16</v>
      </c>
      <c r="G74" t="s">
        <v>85</v>
      </c>
      <c r="H74" t="s">
        <v>558</v>
      </c>
      <c r="K74" s="50">
        <v>9784274230134</v>
      </c>
      <c r="L74" t="s">
        <v>184</v>
      </c>
      <c r="M74" s="49" t="s">
        <v>185</v>
      </c>
      <c r="O74" s="49" t="s">
        <v>565</v>
      </c>
      <c r="P74" t="s">
        <v>566</v>
      </c>
      <c r="Q74" s="51">
        <v>2700</v>
      </c>
      <c r="R74" s="51">
        <v>2970</v>
      </c>
      <c r="S74" t="s">
        <v>567</v>
      </c>
      <c r="T74" s="17">
        <v>45108</v>
      </c>
      <c r="U74" t="s">
        <v>568</v>
      </c>
      <c r="V74" t="s">
        <v>569</v>
      </c>
      <c r="W74" t="s">
        <v>95</v>
      </c>
      <c r="X74" t="s">
        <v>570</v>
      </c>
      <c r="Y74" s="49">
        <v>73</v>
      </c>
    </row>
    <row r="75" spans="1:25">
      <c r="A75" s="49" t="s">
        <v>17</v>
      </c>
      <c r="B75" s="49" t="str">
        <f>IFERROR(IF(A75="","",A75&amp;COUNTIF(A$2:A75,A75)),"")</f>
        <v>建築・土木3</v>
      </c>
      <c r="C75">
        <v>7</v>
      </c>
      <c r="D75">
        <v>74</v>
      </c>
      <c r="E75" t="s">
        <v>84</v>
      </c>
      <c r="F75" t="s">
        <v>16</v>
      </c>
      <c r="G75" t="s">
        <v>85</v>
      </c>
      <c r="H75" t="s">
        <v>558</v>
      </c>
      <c r="K75" s="50">
        <v>9784274230868</v>
      </c>
      <c r="L75" t="s">
        <v>184</v>
      </c>
      <c r="M75" s="49" t="s">
        <v>185</v>
      </c>
      <c r="O75" s="49" t="s">
        <v>571</v>
      </c>
      <c r="P75" t="s">
        <v>572</v>
      </c>
      <c r="Q75" s="51">
        <v>2100</v>
      </c>
      <c r="R75" s="51">
        <v>2310</v>
      </c>
      <c r="S75" t="s">
        <v>573</v>
      </c>
      <c r="T75" s="17">
        <v>45139</v>
      </c>
      <c r="U75" t="s">
        <v>574</v>
      </c>
      <c r="V75" t="s">
        <v>575</v>
      </c>
      <c r="W75" t="s">
        <v>95</v>
      </c>
      <c r="X75" t="s">
        <v>576</v>
      </c>
      <c r="Y75" s="49">
        <v>74</v>
      </c>
    </row>
    <row r="76" spans="1:25">
      <c r="A76" s="49" t="s">
        <v>17</v>
      </c>
      <c r="B76" s="49" t="str">
        <f>IFERROR(IF(A76="","",A76&amp;COUNTIF(A$2:A76,A76)),"")</f>
        <v>建築・土木4</v>
      </c>
      <c r="C76">
        <v>7</v>
      </c>
      <c r="D76">
        <v>75</v>
      </c>
      <c r="E76" t="s">
        <v>84</v>
      </c>
      <c r="F76" t="s">
        <v>16</v>
      </c>
      <c r="G76" t="s">
        <v>85</v>
      </c>
      <c r="H76" t="s">
        <v>558</v>
      </c>
      <c r="K76" s="50">
        <v>9784794226761</v>
      </c>
      <c r="L76" t="s">
        <v>286</v>
      </c>
      <c r="M76" s="49" t="s">
        <v>287</v>
      </c>
      <c r="O76" s="49" t="s">
        <v>577</v>
      </c>
      <c r="P76" t="s">
        <v>578</v>
      </c>
      <c r="Q76" s="51">
        <v>6500</v>
      </c>
      <c r="R76" s="51">
        <v>7150</v>
      </c>
      <c r="S76" t="s">
        <v>579</v>
      </c>
      <c r="T76" t="s">
        <v>92</v>
      </c>
      <c r="U76" t="s">
        <v>580</v>
      </c>
      <c r="V76" t="s">
        <v>581</v>
      </c>
      <c r="W76" t="s">
        <v>95</v>
      </c>
      <c r="X76" t="s">
        <v>582</v>
      </c>
      <c r="Y76" s="49">
        <v>75</v>
      </c>
    </row>
    <row r="77" spans="1:25">
      <c r="A77" s="49" t="s">
        <v>17</v>
      </c>
      <c r="B77" s="49" t="str">
        <f>IFERROR(IF(A77="","",A77&amp;COUNTIF(A$2:A77,A77)),"")</f>
        <v>建築・土木5</v>
      </c>
      <c r="C77">
        <v>7</v>
      </c>
      <c r="D77">
        <v>76</v>
      </c>
      <c r="E77" t="s">
        <v>84</v>
      </c>
      <c r="F77" t="s">
        <v>16</v>
      </c>
      <c r="G77" t="s">
        <v>85</v>
      </c>
      <c r="H77" t="s">
        <v>558</v>
      </c>
      <c r="K77" s="50">
        <v>9784805509685</v>
      </c>
      <c r="L77" t="s">
        <v>583</v>
      </c>
      <c r="M77" s="49" t="s">
        <v>584</v>
      </c>
      <c r="O77" s="49" t="s">
        <v>585</v>
      </c>
      <c r="P77" t="s">
        <v>586</v>
      </c>
      <c r="Q77" s="51">
        <v>6800</v>
      </c>
      <c r="R77" s="51">
        <v>7480</v>
      </c>
      <c r="S77" t="s">
        <v>587</v>
      </c>
      <c r="T77" t="s">
        <v>274</v>
      </c>
      <c r="U77" t="s">
        <v>588</v>
      </c>
      <c r="V77" t="s">
        <v>589</v>
      </c>
      <c r="W77" t="s">
        <v>95</v>
      </c>
      <c r="X77" t="s">
        <v>590</v>
      </c>
      <c r="Y77" s="49">
        <v>76</v>
      </c>
    </row>
    <row r="78" spans="1:25">
      <c r="A78" s="49" t="s">
        <v>17</v>
      </c>
      <c r="B78" s="49" t="str">
        <f>IFERROR(IF(A78="","",A78&amp;COUNTIF(A$2:A78,A78)),"")</f>
        <v>建築・土木6</v>
      </c>
      <c r="C78">
        <v>7</v>
      </c>
      <c r="D78">
        <v>77</v>
      </c>
      <c r="E78" t="s">
        <v>84</v>
      </c>
      <c r="F78" t="s">
        <v>16</v>
      </c>
      <c r="G78" t="s">
        <v>85</v>
      </c>
      <c r="H78" t="s">
        <v>558</v>
      </c>
      <c r="K78" s="50">
        <v>9784130611411</v>
      </c>
      <c r="L78" t="s">
        <v>591</v>
      </c>
      <c r="M78" s="49" t="s">
        <v>592</v>
      </c>
      <c r="O78" s="49" t="s">
        <v>593</v>
      </c>
      <c r="P78" t="s">
        <v>594</v>
      </c>
      <c r="Q78" s="51">
        <v>9000</v>
      </c>
      <c r="R78" s="51">
        <v>9900</v>
      </c>
      <c r="S78" t="s">
        <v>595</v>
      </c>
      <c r="T78" t="s">
        <v>274</v>
      </c>
      <c r="U78" t="s">
        <v>596</v>
      </c>
      <c r="V78" t="s">
        <v>597</v>
      </c>
      <c r="W78" t="s">
        <v>95</v>
      </c>
      <c r="X78" t="s">
        <v>598</v>
      </c>
      <c r="Y78" s="49">
        <v>77</v>
      </c>
    </row>
    <row r="79" spans="1:25">
      <c r="A79" s="49" t="s">
        <v>17</v>
      </c>
      <c r="B79" s="49" t="str">
        <f>IFERROR(IF(A79="","",A79&amp;COUNTIF(A$2:A79,A79)),"")</f>
        <v>建築・土木7</v>
      </c>
      <c r="C79">
        <v>7</v>
      </c>
      <c r="D79">
        <v>78</v>
      </c>
      <c r="E79" t="s">
        <v>84</v>
      </c>
      <c r="F79" t="s">
        <v>16</v>
      </c>
      <c r="G79" t="s">
        <v>85</v>
      </c>
      <c r="H79" t="s">
        <v>558</v>
      </c>
      <c r="K79" s="50">
        <v>9784490210859</v>
      </c>
      <c r="L79" t="s">
        <v>599</v>
      </c>
      <c r="M79" s="49" t="s">
        <v>600</v>
      </c>
      <c r="O79" s="49" t="s">
        <v>601</v>
      </c>
      <c r="P79" t="s">
        <v>602</v>
      </c>
      <c r="Q79" s="51">
        <v>5800</v>
      </c>
      <c r="R79" s="51">
        <v>6380</v>
      </c>
      <c r="S79" t="s">
        <v>603</v>
      </c>
      <c r="T79" t="s">
        <v>134</v>
      </c>
      <c r="U79" t="s">
        <v>604</v>
      </c>
      <c r="V79" t="s">
        <v>605</v>
      </c>
      <c r="W79" t="s">
        <v>95</v>
      </c>
      <c r="X79" t="s">
        <v>606</v>
      </c>
      <c r="Y79" s="49">
        <v>78</v>
      </c>
    </row>
    <row r="80" spans="1:25">
      <c r="A80" s="49" t="s">
        <v>19</v>
      </c>
      <c r="B80" s="49" t="str">
        <f>IFERROR(IF(A80="","",A80&amp;COUNTIF(A$2:A80,A80)),"")</f>
        <v>工学・機械1</v>
      </c>
      <c r="C80">
        <v>7</v>
      </c>
      <c r="D80">
        <v>79</v>
      </c>
      <c r="E80" t="s">
        <v>84</v>
      </c>
      <c r="F80" t="s">
        <v>18</v>
      </c>
      <c r="G80" t="s">
        <v>85</v>
      </c>
      <c r="H80" t="s">
        <v>607</v>
      </c>
      <c r="K80" s="50">
        <v>9784254201772</v>
      </c>
      <c r="L80" t="s">
        <v>87</v>
      </c>
      <c r="M80" s="49" t="s">
        <v>88</v>
      </c>
      <c r="O80" s="49" t="s">
        <v>608</v>
      </c>
      <c r="P80" t="s">
        <v>609</v>
      </c>
      <c r="Q80" s="51">
        <v>25000</v>
      </c>
      <c r="R80" s="51">
        <v>27500</v>
      </c>
      <c r="S80" t="s">
        <v>610</v>
      </c>
      <c r="T80" t="s">
        <v>92</v>
      </c>
      <c r="U80" t="s">
        <v>611</v>
      </c>
      <c r="V80" t="s">
        <v>612</v>
      </c>
      <c r="W80" t="s">
        <v>95</v>
      </c>
      <c r="X80" t="s">
        <v>613</v>
      </c>
      <c r="Y80" s="49">
        <v>79</v>
      </c>
    </row>
    <row r="81" spans="1:25">
      <c r="A81" s="49" t="s">
        <v>19</v>
      </c>
      <c r="B81" s="49" t="str">
        <f>IFERROR(IF(A81="","",A81&amp;COUNTIF(A$2:A81,A81)),"")</f>
        <v>工学・機械2</v>
      </c>
      <c r="C81">
        <v>7</v>
      </c>
      <c r="D81">
        <v>80</v>
      </c>
      <c r="E81" t="s">
        <v>84</v>
      </c>
      <c r="F81" t="s">
        <v>18</v>
      </c>
      <c r="G81" t="s">
        <v>85</v>
      </c>
      <c r="H81" t="s">
        <v>607</v>
      </c>
      <c r="K81" s="50">
        <v>9784274229985</v>
      </c>
      <c r="L81" t="s">
        <v>184</v>
      </c>
      <c r="M81" s="49" t="s">
        <v>185</v>
      </c>
      <c r="O81" s="49" t="s">
        <v>614</v>
      </c>
      <c r="P81" t="s">
        <v>615</v>
      </c>
      <c r="Q81" s="51">
        <v>3600</v>
      </c>
      <c r="R81" s="51">
        <v>3960</v>
      </c>
      <c r="S81" t="s">
        <v>616</v>
      </c>
      <c r="T81" s="17">
        <v>44927</v>
      </c>
      <c r="U81" t="s">
        <v>617</v>
      </c>
      <c r="V81" t="s">
        <v>618</v>
      </c>
      <c r="W81" t="s">
        <v>95</v>
      </c>
      <c r="X81" t="s">
        <v>619</v>
      </c>
      <c r="Y81" s="49">
        <v>80</v>
      </c>
    </row>
    <row r="82" spans="1:25">
      <c r="A82" s="49" t="s">
        <v>19</v>
      </c>
      <c r="B82" s="49" t="str">
        <f>IFERROR(IF(A82="","",A82&amp;COUNTIF(A$2:A82,A82)),"")</f>
        <v>工学・機械3</v>
      </c>
      <c r="C82">
        <v>7</v>
      </c>
      <c r="D82">
        <v>81</v>
      </c>
      <c r="E82" t="s">
        <v>84</v>
      </c>
      <c r="F82" t="s">
        <v>18</v>
      </c>
      <c r="G82" t="s">
        <v>85</v>
      </c>
      <c r="H82" t="s">
        <v>607</v>
      </c>
      <c r="K82" s="50">
        <v>9784320088726</v>
      </c>
      <c r="L82" t="s">
        <v>115</v>
      </c>
      <c r="M82" s="49" t="s">
        <v>116</v>
      </c>
      <c r="O82" s="49" t="s">
        <v>620</v>
      </c>
      <c r="P82" t="s">
        <v>621</v>
      </c>
      <c r="Q82" s="51">
        <v>3200</v>
      </c>
      <c r="R82" s="51">
        <v>3520</v>
      </c>
      <c r="S82" t="s">
        <v>622</v>
      </c>
      <c r="T82" t="s">
        <v>92</v>
      </c>
      <c r="U82" t="s">
        <v>623</v>
      </c>
      <c r="V82" t="s">
        <v>624</v>
      </c>
      <c r="W82" t="s">
        <v>95</v>
      </c>
      <c r="X82" t="s">
        <v>625</v>
      </c>
      <c r="Y82" s="49">
        <v>81</v>
      </c>
    </row>
    <row r="83" spans="1:25">
      <c r="A83" s="49" t="s">
        <v>19</v>
      </c>
      <c r="B83" s="49" t="str">
        <f>IFERROR(IF(A83="","",A83&amp;COUNTIF(A$2:A83,A83)),"")</f>
        <v>工学・機械4</v>
      </c>
      <c r="C83">
        <v>7</v>
      </c>
      <c r="D83">
        <v>82</v>
      </c>
      <c r="E83" t="s">
        <v>84</v>
      </c>
      <c r="F83" t="s">
        <v>18</v>
      </c>
      <c r="G83" t="s">
        <v>85</v>
      </c>
      <c r="H83" t="s">
        <v>607</v>
      </c>
      <c r="K83" s="50">
        <v>9784764906679</v>
      </c>
      <c r="L83" t="s">
        <v>144</v>
      </c>
      <c r="M83" s="49" t="s">
        <v>145</v>
      </c>
      <c r="O83" s="49" t="s">
        <v>626</v>
      </c>
      <c r="P83" t="s">
        <v>627</v>
      </c>
      <c r="Q83" s="51">
        <v>1800</v>
      </c>
      <c r="R83" s="51">
        <v>1980</v>
      </c>
      <c r="S83" t="s">
        <v>628</v>
      </c>
      <c r="T83" t="s">
        <v>127</v>
      </c>
      <c r="U83" t="s">
        <v>629</v>
      </c>
      <c r="V83" t="s">
        <v>630</v>
      </c>
      <c r="W83" t="s">
        <v>95</v>
      </c>
      <c r="X83" t="s">
        <v>631</v>
      </c>
      <c r="Y83" s="49">
        <v>82</v>
      </c>
    </row>
    <row r="84" spans="1:25">
      <c r="A84" s="49" t="s">
        <v>19</v>
      </c>
      <c r="B84" s="49" t="str">
        <f>IFERROR(IF(A84="","",A84&amp;COUNTIF(A$2:A84,A84)),"")</f>
        <v>工学・機械5</v>
      </c>
      <c r="C84">
        <v>7</v>
      </c>
      <c r="D84">
        <v>83</v>
      </c>
      <c r="E84" t="s">
        <v>84</v>
      </c>
      <c r="F84" t="s">
        <v>18</v>
      </c>
      <c r="G84" t="s">
        <v>85</v>
      </c>
      <c r="H84" t="s">
        <v>607</v>
      </c>
      <c r="K84" s="50">
        <v>9784764906587</v>
      </c>
      <c r="L84" t="s">
        <v>144</v>
      </c>
      <c r="M84" s="49" t="s">
        <v>145</v>
      </c>
      <c r="O84" s="49" t="s">
        <v>632</v>
      </c>
      <c r="P84" t="s">
        <v>633</v>
      </c>
      <c r="Q84" s="51">
        <v>5000</v>
      </c>
      <c r="R84" s="51">
        <v>5500</v>
      </c>
      <c r="S84" t="s">
        <v>634</v>
      </c>
      <c r="T84" t="s">
        <v>134</v>
      </c>
      <c r="U84" t="s">
        <v>635</v>
      </c>
      <c r="V84" t="s">
        <v>636</v>
      </c>
      <c r="W84" t="s">
        <v>95</v>
      </c>
      <c r="X84" t="s">
        <v>637</v>
      </c>
      <c r="Y84" s="49">
        <v>83</v>
      </c>
    </row>
    <row r="85" spans="1:25">
      <c r="A85" s="49" t="s">
        <v>21</v>
      </c>
      <c r="B85" s="49" t="str">
        <f>IFERROR(IF(A85="","",A85&amp;COUNTIF(A$2:A85,A85)),"")</f>
        <v>電気・電子1</v>
      </c>
      <c r="C85">
        <v>7</v>
      </c>
      <c r="D85">
        <v>84</v>
      </c>
      <c r="E85" t="s">
        <v>84</v>
      </c>
      <c r="F85" t="s">
        <v>20</v>
      </c>
      <c r="G85" t="s">
        <v>85</v>
      </c>
      <c r="H85" t="s">
        <v>638</v>
      </c>
      <c r="K85" s="50">
        <v>9784274229978</v>
      </c>
      <c r="L85" t="s">
        <v>184</v>
      </c>
      <c r="M85" s="49" t="s">
        <v>185</v>
      </c>
      <c r="O85" s="49" t="s">
        <v>639</v>
      </c>
      <c r="P85" t="s">
        <v>640</v>
      </c>
      <c r="Q85" s="51">
        <v>3600</v>
      </c>
      <c r="R85" s="51">
        <v>3960</v>
      </c>
      <c r="S85" t="s">
        <v>641</v>
      </c>
      <c r="T85" s="17">
        <v>44927</v>
      </c>
      <c r="U85" t="s">
        <v>642</v>
      </c>
      <c r="V85" t="s">
        <v>643</v>
      </c>
      <c r="W85" t="s">
        <v>95</v>
      </c>
      <c r="X85" t="s">
        <v>644</v>
      </c>
      <c r="Y85" s="49">
        <v>84</v>
      </c>
    </row>
    <row r="86" spans="1:25">
      <c r="A86" s="49" t="s">
        <v>21</v>
      </c>
      <c r="B86" s="49" t="str">
        <f>IFERROR(IF(A86="","",A86&amp;COUNTIF(A$2:A86,A86)),"")</f>
        <v>電気・電子2</v>
      </c>
      <c r="C86">
        <v>8</v>
      </c>
      <c r="D86">
        <v>85</v>
      </c>
      <c r="E86" t="s">
        <v>84</v>
      </c>
      <c r="F86" t="s">
        <v>20</v>
      </c>
      <c r="G86" t="s">
        <v>85</v>
      </c>
      <c r="H86" t="s">
        <v>638</v>
      </c>
      <c r="K86" s="50">
        <v>9784274230356</v>
      </c>
      <c r="L86" t="s">
        <v>184</v>
      </c>
      <c r="M86" s="49" t="s">
        <v>185</v>
      </c>
      <c r="O86" s="49" t="s">
        <v>645</v>
      </c>
      <c r="P86" t="s">
        <v>646</v>
      </c>
      <c r="Q86" s="51">
        <v>2700</v>
      </c>
      <c r="R86" s="51">
        <v>2970</v>
      </c>
      <c r="S86" t="s">
        <v>647</v>
      </c>
      <c r="T86" s="17">
        <v>45017</v>
      </c>
      <c r="U86" t="s">
        <v>427</v>
      </c>
      <c r="V86" t="s">
        <v>648</v>
      </c>
      <c r="W86" t="s">
        <v>95</v>
      </c>
      <c r="X86" t="s">
        <v>649</v>
      </c>
      <c r="Y86" s="49">
        <v>85</v>
      </c>
    </row>
    <row r="87" spans="1:25">
      <c r="A87" s="49" t="s">
        <v>21</v>
      </c>
      <c r="B87" s="49" t="str">
        <f>IFERROR(IF(A87="","",A87&amp;COUNTIF(A$2:A87,A87)),"")</f>
        <v>電気・電子3</v>
      </c>
      <c r="C87">
        <v>8</v>
      </c>
      <c r="D87">
        <v>86</v>
      </c>
      <c r="E87" t="s">
        <v>84</v>
      </c>
      <c r="F87" t="s">
        <v>20</v>
      </c>
      <c r="G87" t="s">
        <v>85</v>
      </c>
      <c r="H87" t="s">
        <v>638</v>
      </c>
      <c r="K87" s="50">
        <v>9784274230387</v>
      </c>
      <c r="L87" t="s">
        <v>184</v>
      </c>
      <c r="M87" s="49" t="s">
        <v>185</v>
      </c>
      <c r="O87" s="49" t="s">
        <v>650</v>
      </c>
      <c r="P87" t="s">
        <v>651</v>
      </c>
      <c r="Q87" s="51">
        <v>2600</v>
      </c>
      <c r="R87" s="51">
        <v>2860</v>
      </c>
      <c r="S87" t="s">
        <v>652</v>
      </c>
      <c r="T87" s="17">
        <v>45017</v>
      </c>
      <c r="U87" t="s">
        <v>653</v>
      </c>
      <c r="V87" t="s">
        <v>654</v>
      </c>
      <c r="W87" t="s">
        <v>95</v>
      </c>
      <c r="X87" t="s">
        <v>655</v>
      </c>
      <c r="Y87" s="49">
        <v>86</v>
      </c>
    </row>
    <row r="88" spans="1:25">
      <c r="A88" s="49" t="s">
        <v>21</v>
      </c>
      <c r="B88" s="49" t="str">
        <f>IFERROR(IF(A88="","",A88&amp;COUNTIF(A$2:A88,A88)),"")</f>
        <v>電気・電子4</v>
      </c>
      <c r="C88">
        <v>8</v>
      </c>
      <c r="D88">
        <v>87</v>
      </c>
      <c r="E88" t="s">
        <v>84</v>
      </c>
      <c r="F88" t="s">
        <v>20</v>
      </c>
      <c r="G88" t="s">
        <v>85</v>
      </c>
      <c r="H88" t="s">
        <v>638</v>
      </c>
      <c r="K88" s="50">
        <v>9784807920358</v>
      </c>
      <c r="L88" t="s">
        <v>295</v>
      </c>
      <c r="M88" s="49" t="s">
        <v>296</v>
      </c>
      <c r="O88" s="49" t="s">
        <v>656</v>
      </c>
      <c r="P88" t="s">
        <v>657</v>
      </c>
      <c r="Q88" s="51">
        <v>2700</v>
      </c>
      <c r="R88" s="51">
        <v>2970</v>
      </c>
      <c r="S88" t="s">
        <v>658</v>
      </c>
      <c r="T88" t="s">
        <v>231</v>
      </c>
      <c r="U88" t="s">
        <v>659</v>
      </c>
      <c r="V88" t="s">
        <v>660</v>
      </c>
      <c r="W88" t="s">
        <v>95</v>
      </c>
      <c r="X88" t="s">
        <v>661</v>
      </c>
      <c r="Y88" s="49">
        <v>87</v>
      </c>
    </row>
    <row r="89" spans="1:25">
      <c r="A89" s="49" t="s">
        <v>23</v>
      </c>
      <c r="B89" s="49" t="str">
        <f>IFERROR(IF(A89="","",A89&amp;COUNTIF(A$2:A89,A89)),"")</f>
        <v>情報科学1</v>
      </c>
      <c r="C89">
        <v>8</v>
      </c>
      <c r="D89">
        <v>88</v>
      </c>
      <c r="E89" t="s">
        <v>84</v>
      </c>
      <c r="F89" t="s">
        <v>22</v>
      </c>
      <c r="G89" t="s">
        <v>85</v>
      </c>
      <c r="H89" t="s">
        <v>662</v>
      </c>
      <c r="K89" s="50">
        <v>9784764906471</v>
      </c>
      <c r="L89" t="s">
        <v>144</v>
      </c>
      <c r="M89" s="49" t="s">
        <v>145</v>
      </c>
      <c r="O89" s="49" t="s">
        <v>663</v>
      </c>
      <c r="P89" t="s">
        <v>664</v>
      </c>
      <c r="Q89" s="51">
        <v>4500</v>
      </c>
      <c r="R89" s="51">
        <v>4950</v>
      </c>
      <c r="S89" t="s">
        <v>665</v>
      </c>
      <c r="T89" t="s">
        <v>92</v>
      </c>
      <c r="U89" t="s">
        <v>666</v>
      </c>
      <c r="V89" t="s">
        <v>667</v>
      </c>
      <c r="W89" t="s">
        <v>95</v>
      </c>
      <c r="X89" t="s">
        <v>668</v>
      </c>
      <c r="Y89" s="49">
        <v>88</v>
      </c>
    </row>
    <row r="90" spans="1:25">
      <c r="A90" s="49" t="s">
        <v>23</v>
      </c>
      <c r="B90" s="49" t="str">
        <f>IFERROR(IF(A90="","",A90&amp;COUNTIF(A$2:A90,A90)),"")</f>
        <v>情報科学2</v>
      </c>
      <c r="C90">
        <v>8</v>
      </c>
      <c r="D90">
        <v>89</v>
      </c>
      <c r="E90" t="s">
        <v>84</v>
      </c>
      <c r="F90" t="s">
        <v>22</v>
      </c>
      <c r="G90" t="s">
        <v>85</v>
      </c>
      <c r="H90" t="s">
        <v>662</v>
      </c>
      <c r="K90" s="50">
        <v>9784764906563</v>
      </c>
      <c r="L90" t="s">
        <v>144</v>
      </c>
      <c r="M90" s="49" t="s">
        <v>145</v>
      </c>
      <c r="O90" s="49" t="s">
        <v>669</v>
      </c>
      <c r="P90" t="s">
        <v>670</v>
      </c>
      <c r="Q90" s="51">
        <v>6000</v>
      </c>
      <c r="R90" s="51">
        <v>6600</v>
      </c>
      <c r="S90" t="s">
        <v>671</v>
      </c>
      <c r="T90" t="s">
        <v>212</v>
      </c>
      <c r="U90" t="s">
        <v>107</v>
      </c>
      <c r="V90" t="s">
        <v>672</v>
      </c>
      <c r="W90" t="s">
        <v>95</v>
      </c>
      <c r="X90" t="s">
        <v>673</v>
      </c>
      <c r="Y90" s="49">
        <v>89</v>
      </c>
    </row>
    <row r="91" spans="1:25">
      <c r="A91" s="49" t="s">
        <v>23</v>
      </c>
      <c r="B91" s="49" t="str">
        <f>IFERROR(IF(A91="","",A91&amp;COUNTIF(A$2:A91,A91)),"")</f>
        <v>情報科学3</v>
      </c>
      <c r="C91">
        <v>8</v>
      </c>
      <c r="D91">
        <v>90</v>
      </c>
      <c r="E91" t="s">
        <v>84</v>
      </c>
      <c r="F91" t="s">
        <v>22</v>
      </c>
      <c r="G91" t="s">
        <v>85</v>
      </c>
      <c r="H91" t="s">
        <v>662</v>
      </c>
      <c r="K91" s="50">
        <v>9784764906648</v>
      </c>
      <c r="L91" t="s">
        <v>144</v>
      </c>
      <c r="M91" s="49" t="s">
        <v>145</v>
      </c>
      <c r="O91" s="49" t="s">
        <v>674</v>
      </c>
      <c r="P91" t="s">
        <v>675</v>
      </c>
      <c r="Q91" s="51">
        <v>5000</v>
      </c>
      <c r="R91" s="51">
        <v>2750</v>
      </c>
      <c r="S91" t="s">
        <v>676</v>
      </c>
      <c r="T91" t="s">
        <v>106</v>
      </c>
      <c r="U91" t="s">
        <v>677</v>
      </c>
      <c r="V91" t="s">
        <v>678</v>
      </c>
      <c r="W91" t="s">
        <v>95</v>
      </c>
      <c r="X91" t="s">
        <v>679</v>
      </c>
      <c r="Y91" s="49">
        <v>90</v>
      </c>
    </row>
    <row r="92" spans="1:25">
      <c r="A92" s="49" t="s">
        <v>23</v>
      </c>
      <c r="B92" s="49" t="str">
        <f>IFERROR(IF(A92="","",A92&amp;COUNTIF(A$2:A92,A92)),"")</f>
        <v>情報科学4</v>
      </c>
      <c r="C92">
        <v>8</v>
      </c>
      <c r="D92">
        <v>91</v>
      </c>
      <c r="E92" t="s">
        <v>84</v>
      </c>
      <c r="F92" t="s">
        <v>22</v>
      </c>
      <c r="G92" t="s">
        <v>85</v>
      </c>
      <c r="H92" t="s">
        <v>662</v>
      </c>
      <c r="K92" s="50">
        <v>9784764906662</v>
      </c>
      <c r="L92" t="s">
        <v>144</v>
      </c>
      <c r="M92" s="49" t="s">
        <v>145</v>
      </c>
      <c r="O92" s="49" t="s">
        <v>680</v>
      </c>
      <c r="P92" t="s">
        <v>681</v>
      </c>
      <c r="Q92" s="51">
        <v>2700</v>
      </c>
      <c r="R92" s="51">
        <v>2970</v>
      </c>
      <c r="S92" t="s">
        <v>682</v>
      </c>
      <c r="T92" t="s">
        <v>127</v>
      </c>
      <c r="U92" t="s">
        <v>683</v>
      </c>
      <c r="V92" t="s">
        <v>684</v>
      </c>
      <c r="W92" t="s">
        <v>95</v>
      </c>
      <c r="X92" t="s">
        <v>685</v>
      </c>
      <c r="Y92" s="49">
        <v>91</v>
      </c>
    </row>
    <row r="93" spans="1:25">
      <c r="A93" s="49" t="s">
        <v>23</v>
      </c>
      <c r="B93" s="49" t="str">
        <f>IFERROR(IF(A93="","",A93&amp;COUNTIF(A$2:A93,A93)),"")</f>
        <v>情報科学5</v>
      </c>
      <c r="C93">
        <v>8</v>
      </c>
      <c r="D93">
        <v>92</v>
      </c>
      <c r="E93" t="s">
        <v>84</v>
      </c>
      <c r="F93" t="s">
        <v>22</v>
      </c>
      <c r="G93" t="s">
        <v>85</v>
      </c>
      <c r="H93" t="s">
        <v>662</v>
      </c>
      <c r="K93" s="50">
        <v>9784764960602</v>
      </c>
      <c r="L93" t="s">
        <v>144</v>
      </c>
      <c r="M93" s="49" t="s">
        <v>145</v>
      </c>
      <c r="O93" s="49" t="s">
        <v>686</v>
      </c>
      <c r="P93" t="s">
        <v>687</v>
      </c>
      <c r="Q93" s="51">
        <v>4000</v>
      </c>
      <c r="R93" s="51">
        <v>4400</v>
      </c>
      <c r="S93" t="s">
        <v>688</v>
      </c>
      <c r="T93" t="s">
        <v>134</v>
      </c>
      <c r="U93" t="s">
        <v>689</v>
      </c>
      <c r="V93" t="s">
        <v>690</v>
      </c>
      <c r="W93" t="s">
        <v>95</v>
      </c>
      <c r="X93" t="s">
        <v>691</v>
      </c>
      <c r="Y93" s="49">
        <v>92</v>
      </c>
    </row>
    <row r="94" spans="1:25">
      <c r="A94" s="49" t="s">
        <v>23</v>
      </c>
      <c r="B94" s="49" t="str">
        <f>IFERROR(IF(A94="","",A94&amp;COUNTIF(A$2:A94,A94)),"")</f>
        <v>情報科学6</v>
      </c>
      <c r="C94">
        <v>8</v>
      </c>
      <c r="D94">
        <v>93</v>
      </c>
      <c r="E94" t="s">
        <v>84</v>
      </c>
      <c r="F94" t="s">
        <v>22</v>
      </c>
      <c r="G94" t="s">
        <v>85</v>
      </c>
      <c r="H94" t="s">
        <v>662</v>
      </c>
      <c r="K94" s="50">
        <v>9784065318195</v>
      </c>
      <c r="L94" t="s">
        <v>332</v>
      </c>
      <c r="M94" s="49" t="s">
        <v>333</v>
      </c>
      <c r="O94" s="49" t="s">
        <v>692</v>
      </c>
      <c r="P94" t="s">
        <v>693</v>
      </c>
      <c r="Q94" s="51">
        <v>5800</v>
      </c>
      <c r="R94" s="51">
        <v>6380</v>
      </c>
      <c r="S94" t="s">
        <v>694</v>
      </c>
      <c r="T94" t="s">
        <v>155</v>
      </c>
      <c r="U94" t="s">
        <v>695</v>
      </c>
      <c r="V94" t="s">
        <v>696</v>
      </c>
      <c r="W94" t="s">
        <v>95</v>
      </c>
      <c r="X94" t="s">
        <v>697</v>
      </c>
      <c r="Y94" s="49">
        <v>93</v>
      </c>
    </row>
    <row r="95" spans="1:25">
      <c r="A95" s="49" t="s">
        <v>23</v>
      </c>
      <c r="B95" s="49" t="str">
        <f>IFERROR(IF(A95="","",A95&amp;COUNTIF(A$2:A95,A95)),"")</f>
        <v>情報科学7</v>
      </c>
      <c r="C95">
        <v>8</v>
      </c>
      <c r="D95">
        <v>94</v>
      </c>
      <c r="E95" t="s">
        <v>84</v>
      </c>
      <c r="F95" t="s">
        <v>22</v>
      </c>
      <c r="G95" t="s">
        <v>85</v>
      </c>
      <c r="H95" t="s">
        <v>662</v>
      </c>
      <c r="K95" s="50">
        <v>9784065124765</v>
      </c>
      <c r="L95" t="s">
        <v>332</v>
      </c>
      <c r="M95" s="49" t="s">
        <v>333</v>
      </c>
      <c r="O95" s="49" t="s">
        <v>698</v>
      </c>
      <c r="P95" t="s">
        <v>699</v>
      </c>
      <c r="Q95" s="51">
        <v>12000</v>
      </c>
      <c r="R95" s="51">
        <v>13200</v>
      </c>
      <c r="S95" t="s">
        <v>700</v>
      </c>
      <c r="T95" t="s">
        <v>106</v>
      </c>
      <c r="U95" t="s">
        <v>701</v>
      </c>
      <c r="V95" t="s">
        <v>702</v>
      </c>
      <c r="W95" t="s">
        <v>95</v>
      </c>
      <c r="X95" t="s">
        <v>703</v>
      </c>
      <c r="Y95" s="49">
        <v>94</v>
      </c>
    </row>
    <row r="96" spans="1:25">
      <c r="A96" s="49" t="s">
        <v>23</v>
      </c>
      <c r="B96" s="49" t="str">
        <f>IFERROR(IF(A96="","",A96&amp;COUNTIF(A$2:A96,A96)),"")</f>
        <v>情報科学8</v>
      </c>
      <c r="C96">
        <v>8</v>
      </c>
      <c r="D96">
        <v>95</v>
      </c>
      <c r="E96" t="s">
        <v>84</v>
      </c>
      <c r="F96" t="s">
        <v>22</v>
      </c>
      <c r="G96" t="s">
        <v>85</v>
      </c>
      <c r="H96" t="s">
        <v>662</v>
      </c>
      <c r="K96" s="50">
        <v>9784627872516</v>
      </c>
      <c r="L96" t="s">
        <v>312</v>
      </c>
      <c r="M96" s="49" t="s">
        <v>313</v>
      </c>
      <c r="O96" s="49" t="s">
        <v>704</v>
      </c>
      <c r="P96" t="s">
        <v>705</v>
      </c>
      <c r="Q96" s="51">
        <v>7200</v>
      </c>
      <c r="R96" s="51">
        <v>7920</v>
      </c>
      <c r="S96" t="s">
        <v>706</v>
      </c>
      <c r="T96" t="s">
        <v>120</v>
      </c>
      <c r="U96" t="s">
        <v>707</v>
      </c>
      <c r="V96" t="s">
        <v>708</v>
      </c>
      <c r="W96" t="s">
        <v>95</v>
      </c>
      <c r="X96" t="s">
        <v>709</v>
      </c>
      <c r="Y96" s="49">
        <v>95</v>
      </c>
    </row>
    <row r="97" spans="1:25">
      <c r="A97" s="49" t="s">
        <v>23</v>
      </c>
      <c r="B97" s="49" t="str">
        <f>IFERROR(IF(A97="","",A97&amp;COUNTIF(A$2:A97,A97)),"")</f>
        <v>情報科学9</v>
      </c>
      <c r="C97">
        <v>8</v>
      </c>
      <c r="D97">
        <v>96</v>
      </c>
      <c r="E97" t="s">
        <v>84</v>
      </c>
      <c r="F97" t="s">
        <v>22</v>
      </c>
      <c r="G97" t="s">
        <v>85</v>
      </c>
      <c r="H97" t="s">
        <v>662</v>
      </c>
      <c r="I97" t="s">
        <v>710</v>
      </c>
      <c r="J97" t="s">
        <v>711</v>
      </c>
      <c r="K97" s="50">
        <v>9784295016557</v>
      </c>
      <c r="L97" t="s">
        <v>712</v>
      </c>
      <c r="M97" s="49" t="s">
        <v>713</v>
      </c>
      <c r="O97" s="49" t="s">
        <v>714</v>
      </c>
      <c r="P97" t="s">
        <v>715</v>
      </c>
      <c r="Q97" s="51">
        <v>3600</v>
      </c>
      <c r="R97" s="51">
        <v>3960</v>
      </c>
      <c r="S97" t="s">
        <v>716</v>
      </c>
      <c r="T97" t="s">
        <v>134</v>
      </c>
      <c r="U97" t="s">
        <v>717</v>
      </c>
      <c r="V97" t="s">
        <v>718</v>
      </c>
      <c r="W97" t="s">
        <v>95</v>
      </c>
      <c r="X97" t="s">
        <v>719</v>
      </c>
      <c r="Y97" s="49">
        <v>96</v>
      </c>
    </row>
    <row r="98" spans="1:25">
      <c r="A98" s="49" t="s">
        <v>23</v>
      </c>
      <c r="B98" s="49" t="str">
        <f>IFERROR(IF(A98="","",A98&amp;COUNTIF(A$2:A98,A98)),"")</f>
        <v>情報科学10</v>
      </c>
      <c r="C98">
        <v>8</v>
      </c>
      <c r="D98">
        <v>97</v>
      </c>
      <c r="E98" t="s">
        <v>84</v>
      </c>
      <c r="F98" t="s">
        <v>22</v>
      </c>
      <c r="G98" t="s">
        <v>85</v>
      </c>
      <c r="H98" t="s">
        <v>662</v>
      </c>
      <c r="I98" t="s">
        <v>710</v>
      </c>
      <c r="J98" t="s">
        <v>711</v>
      </c>
      <c r="K98" s="50">
        <v>9784295017851</v>
      </c>
      <c r="L98" t="s">
        <v>712</v>
      </c>
      <c r="M98" s="49" t="s">
        <v>713</v>
      </c>
      <c r="O98" s="49" t="s">
        <v>720</v>
      </c>
      <c r="P98" t="s">
        <v>721</v>
      </c>
      <c r="Q98" s="51">
        <v>2500</v>
      </c>
      <c r="R98" s="51">
        <v>2750</v>
      </c>
      <c r="S98" t="s">
        <v>722</v>
      </c>
      <c r="T98" t="s">
        <v>92</v>
      </c>
      <c r="U98" t="s">
        <v>283</v>
      </c>
      <c r="V98" t="s">
        <v>723</v>
      </c>
      <c r="W98" t="s">
        <v>95</v>
      </c>
      <c r="X98" t="s">
        <v>724</v>
      </c>
      <c r="Y98" s="49">
        <v>97</v>
      </c>
    </row>
    <row r="99" spans="1:25">
      <c r="A99" s="49" t="s">
        <v>23</v>
      </c>
      <c r="B99" s="49" t="str">
        <f>IFERROR(IF(A99="","",A99&amp;COUNTIF(A$2:A99,A99)),"")</f>
        <v>情報科学11</v>
      </c>
      <c r="C99">
        <v>8</v>
      </c>
      <c r="D99">
        <v>98</v>
      </c>
      <c r="E99" t="s">
        <v>84</v>
      </c>
      <c r="F99" t="s">
        <v>22</v>
      </c>
      <c r="G99" t="s">
        <v>85</v>
      </c>
      <c r="H99" t="s">
        <v>662</v>
      </c>
      <c r="I99" t="s">
        <v>710</v>
      </c>
      <c r="J99" t="s">
        <v>711</v>
      </c>
      <c r="K99" s="50">
        <v>9784274230486</v>
      </c>
      <c r="L99" t="s">
        <v>184</v>
      </c>
      <c r="M99" s="49" t="s">
        <v>185</v>
      </c>
      <c r="O99" s="49" t="s">
        <v>725</v>
      </c>
      <c r="P99" t="s">
        <v>726</v>
      </c>
      <c r="Q99" s="51">
        <v>3400</v>
      </c>
      <c r="R99" s="51">
        <v>3740</v>
      </c>
      <c r="S99" t="s">
        <v>727</v>
      </c>
      <c r="T99" s="17">
        <v>45108</v>
      </c>
      <c r="U99" t="s">
        <v>728</v>
      </c>
      <c r="V99" t="s">
        <v>729</v>
      </c>
      <c r="W99" t="s">
        <v>95</v>
      </c>
      <c r="X99" t="s">
        <v>730</v>
      </c>
      <c r="Y99" s="49">
        <v>98</v>
      </c>
    </row>
    <row r="100" spans="1:25">
      <c r="A100" s="49" t="s">
        <v>23</v>
      </c>
      <c r="B100" s="49" t="str">
        <f>IFERROR(IF(A100="","",A100&amp;COUNTIF(A$2:A100,A100)),"")</f>
        <v>情報科学12</v>
      </c>
      <c r="C100">
        <v>9</v>
      </c>
      <c r="D100">
        <v>99</v>
      </c>
      <c r="E100" t="s">
        <v>84</v>
      </c>
      <c r="F100" t="s">
        <v>22</v>
      </c>
      <c r="G100" t="s">
        <v>85</v>
      </c>
      <c r="H100" t="s">
        <v>662</v>
      </c>
      <c r="I100" t="s">
        <v>710</v>
      </c>
      <c r="J100" t="s">
        <v>711</v>
      </c>
      <c r="K100" s="50">
        <v>9784274230776</v>
      </c>
      <c r="L100" t="s">
        <v>184</v>
      </c>
      <c r="M100" s="49" t="s">
        <v>185</v>
      </c>
      <c r="O100" s="49" t="s">
        <v>731</v>
      </c>
      <c r="P100" t="s">
        <v>732</v>
      </c>
      <c r="Q100" s="51">
        <v>3600</v>
      </c>
      <c r="R100" s="51">
        <v>3960</v>
      </c>
      <c r="S100" t="s">
        <v>733</v>
      </c>
      <c r="T100" s="17">
        <v>45108</v>
      </c>
      <c r="U100" t="s">
        <v>734</v>
      </c>
      <c r="V100" t="s">
        <v>735</v>
      </c>
      <c r="W100" t="s">
        <v>95</v>
      </c>
      <c r="X100" t="s">
        <v>736</v>
      </c>
      <c r="Y100" s="49">
        <v>99</v>
      </c>
    </row>
    <row r="101" spans="1:25">
      <c r="A101" s="49" t="s">
        <v>23</v>
      </c>
      <c r="B101" s="49" t="str">
        <f>IFERROR(IF(A101="","",A101&amp;COUNTIF(A$2:A101,A101)),"")</f>
        <v>情報科学13</v>
      </c>
      <c r="C101">
        <v>9</v>
      </c>
      <c r="D101">
        <v>100</v>
      </c>
      <c r="E101" t="s">
        <v>84</v>
      </c>
      <c r="F101" t="s">
        <v>22</v>
      </c>
      <c r="G101" t="s">
        <v>85</v>
      </c>
      <c r="H101" t="s">
        <v>662</v>
      </c>
      <c r="I101" t="s">
        <v>710</v>
      </c>
      <c r="J101" t="s">
        <v>711</v>
      </c>
      <c r="K101" s="50">
        <v>9784274230363</v>
      </c>
      <c r="L101" t="s">
        <v>184</v>
      </c>
      <c r="M101" s="49" t="s">
        <v>185</v>
      </c>
      <c r="O101" s="49" t="s">
        <v>737</v>
      </c>
      <c r="P101" t="s">
        <v>738</v>
      </c>
      <c r="Q101" s="51">
        <v>2500</v>
      </c>
      <c r="R101" s="51">
        <v>2750</v>
      </c>
      <c r="S101" t="s">
        <v>739</v>
      </c>
      <c r="T101" s="17">
        <v>45017</v>
      </c>
      <c r="U101" t="s">
        <v>740</v>
      </c>
      <c r="V101" t="s">
        <v>741</v>
      </c>
      <c r="W101" t="s">
        <v>95</v>
      </c>
      <c r="X101" t="s">
        <v>742</v>
      </c>
      <c r="Y101" s="49">
        <v>100</v>
      </c>
    </row>
    <row r="102" spans="1:25">
      <c r="A102" s="49" t="s">
        <v>23</v>
      </c>
      <c r="B102" s="49" t="str">
        <f>IFERROR(IF(A102="","",A102&amp;COUNTIF(A$2:A102,A102)),"")</f>
        <v>情報科学14</v>
      </c>
      <c r="C102">
        <v>9</v>
      </c>
      <c r="D102">
        <v>101</v>
      </c>
      <c r="E102" t="s">
        <v>84</v>
      </c>
      <c r="F102" t="s">
        <v>22</v>
      </c>
      <c r="G102" t="s">
        <v>85</v>
      </c>
      <c r="H102" t="s">
        <v>662</v>
      </c>
      <c r="I102" t="s">
        <v>710</v>
      </c>
      <c r="J102" t="s">
        <v>711</v>
      </c>
      <c r="K102" s="50">
        <v>9784274230509</v>
      </c>
      <c r="L102" t="s">
        <v>184</v>
      </c>
      <c r="M102" s="49" t="s">
        <v>185</v>
      </c>
      <c r="O102" s="49" t="s">
        <v>743</v>
      </c>
      <c r="P102" t="s">
        <v>744</v>
      </c>
      <c r="Q102" s="51">
        <v>2700</v>
      </c>
      <c r="R102" s="51">
        <v>2970</v>
      </c>
      <c r="S102" t="s">
        <v>745</v>
      </c>
      <c r="T102" s="17">
        <v>45078</v>
      </c>
      <c r="U102" t="s">
        <v>189</v>
      </c>
      <c r="V102" t="s">
        <v>746</v>
      </c>
      <c r="W102" t="s">
        <v>95</v>
      </c>
      <c r="X102" t="s">
        <v>747</v>
      </c>
      <c r="Y102" s="49">
        <v>101</v>
      </c>
    </row>
    <row r="103" spans="1:25">
      <c r="A103" s="49" t="s">
        <v>23</v>
      </c>
      <c r="B103" s="49" t="str">
        <f>IFERROR(IF(A103="","",A103&amp;COUNTIF(A$2:A103,A103)),"")</f>
        <v>情報科学15</v>
      </c>
      <c r="C103">
        <v>9</v>
      </c>
      <c r="D103">
        <v>102</v>
      </c>
      <c r="E103" t="s">
        <v>84</v>
      </c>
      <c r="F103" t="s">
        <v>22</v>
      </c>
      <c r="G103" t="s">
        <v>85</v>
      </c>
      <c r="H103" t="s">
        <v>662</v>
      </c>
      <c r="I103" t="s">
        <v>710</v>
      </c>
      <c r="J103" t="s">
        <v>711</v>
      </c>
      <c r="K103" s="50">
        <v>9784274230448</v>
      </c>
      <c r="L103" t="s">
        <v>184</v>
      </c>
      <c r="M103" s="49" t="s">
        <v>185</v>
      </c>
      <c r="O103" s="49" t="s">
        <v>748</v>
      </c>
      <c r="P103" t="s">
        <v>749</v>
      </c>
      <c r="Q103" s="51">
        <v>2400</v>
      </c>
      <c r="R103" s="51">
        <v>2640</v>
      </c>
      <c r="S103" t="s">
        <v>750</v>
      </c>
      <c r="T103" s="17">
        <v>45108</v>
      </c>
      <c r="U103" t="s">
        <v>751</v>
      </c>
      <c r="V103" t="s">
        <v>752</v>
      </c>
      <c r="W103" t="s">
        <v>95</v>
      </c>
      <c r="X103" t="s">
        <v>753</v>
      </c>
      <c r="Y103" s="49">
        <v>102</v>
      </c>
    </row>
    <row r="104" spans="1:25">
      <c r="A104" s="49" t="s">
        <v>23</v>
      </c>
      <c r="B104" s="49" t="str">
        <f>IFERROR(IF(A104="","",A104&amp;COUNTIF(A$2:A104,A104)),"")</f>
        <v>情報科学16</v>
      </c>
      <c r="C104">
        <v>9</v>
      </c>
      <c r="D104">
        <v>103</v>
      </c>
      <c r="E104" t="s">
        <v>84</v>
      </c>
      <c r="F104" t="s">
        <v>22</v>
      </c>
      <c r="G104" t="s">
        <v>85</v>
      </c>
      <c r="H104" t="s">
        <v>662</v>
      </c>
      <c r="I104" t="s">
        <v>710</v>
      </c>
      <c r="J104" t="s">
        <v>711</v>
      </c>
      <c r="K104" s="50">
        <v>9784814400386</v>
      </c>
      <c r="L104" t="s">
        <v>754</v>
      </c>
      <c r="M104" s="49" t="s">
        <v>755</v>
      </c>
      <c r="O104" s="49" t="s">
        <v>756</v>
      </c>
      <c r="P104" t="s">
        <v>757</v>
      </c>
      <c r="Q104" s="51">
        <v>4200</v>
      </c>
      <c r="R104" s="51">
        <v>4620</v>
      </c>
      <c r="S104" t="s">
        <v>758</v>
      </c>
      <c r="T104" s="17">
        <v>45108</v>
      </c>
      <c r="U104" t="s">
        <v>759</v>
      </c>
      <c r="V104" t="s">
        <v>760</v>
      </c>
      <c r="W104" t="s">
        <v>95</v>
      </c>
      <c r="X104" t="s">
        <v>761</v>
      </c>
      <c r="Y104" s="49">
        <v>103</v>
      </c>
    </row>
    <row r="105" spans="1:25">
      <c r="A105" s="49" t="s">
        <v>23</v>
      </c>
      <c r="B105" s="49" t="str">
        <f>IFERROR(IF(A105="","",A105&amp;COUNTIF(A$2:A105,A105)),"")</f>
        <v>情報科学17</v>
      </c>
      <c r="C105">
        <v>9</v>
      </c>
      <c r="D105">
        <v>104</v>
      </c>
      <c r="E105" t="s">
        <v>84</v>
      </c>
      <c r="F105" t="s">
        <v>22</v>
      </c>
      <c r="G105" t="s">
        <v>85</v>
      </c>
      <c r="H105" t="s">
        <v>662</v>
      </c>
      <c r="I105" t="s">
        <v>710</v>
      </c>
      <c r="J105" t="s">
        <v>711</v>
      </c>
      <c r="K105" s="50">
        <v>9784814400300</v>
      </c>
      <c r="L105" t="s">
        <v>754</v>
      </c>
      <c r="M105" s="49" t="s">
        <v>755</v>
      </c>
      <c r="O105" s="49" t="s">
        <v>762</v>
      </c>
      <c r="P105" t="s">
        <v>763</v>
      </c>
      <c r="Q105" s="51">
        <v>3400</v>
      </c>
      <c r="R105" s="51">
        <v>3740</v>
      </c>
      <c r="S105" t="s">
        <v>764</v>
      </c>
      <c r="T105" s="17">
        <v>45139</v>
      </c>
      <c r="U105" t="s">
        <v>765</v>
      </c>
      <c r="V105" t="s">
        <v>766</v>
      </c>
      <c r="W105" t="s">
        <v>95</v>
      </c>
      <c r="X105" t="s">
        <v>767</v>
      </c>
      <c r="Y105" s="49">
        <v>104</v>
      </c>
    </row>
    <row r="106" spans="1:25">
      <c r="A106" s="49" t="s">
        <v>23</v>
      </c>
      <c r="B106" s="49" t="str">
        <f>IFERROR(IF(A106="","",A106&amp;COUNTIF(A$2:A106,A106)),"")</f>
        <v>情報科学18</v>
      </c>
      <c r="C106">
        <v>9</v>
      </c>
      <c r="D106">
        <v>105</v>
      </c>
      <c r="E106" t="s">
        <v>84</v>
      </c>
      <c r="F106" t="s">
        <v>22</v>
      </c>
      <c r="G106" t="s">
        <v>85</v>
      </c>
      <c r="H106" t="s">
        <v>662</v>
      </c>
      <c r="I106" t="s">
        <v>710</v>
      </c>
      <c r="J106" t="s">
        <v>711</v>
      </c>
      <c r="K106" s="50">
        <v>9784814400409</v>
      </c>
      <c r="L106" t="s">
        <v>754</v>
      </c>
      <c r="M106" s="49" t="s">
        <v>755</v>
      </c>
      <c r="O106" s="49" t="s">
        <v>768</v>
      </c>
      <c r="P106" t="s">
        <v>769</v>
      </c>
      <c r="Q106" s="51">
        <v>4400</v>
      </c>
      <c r="R106" s="51">
        <v>4840</v>
      </c>
      <c r="S106" t="s">
        <v>770</v>
      </c>
      <c r="T106" s="17">
        <v>45170</v>
      </c>
      <c r="U106" t="s">
        <v>771</v>
      </c>
      <c r="V106" t="s">
        <v>772</v>
      </c>
      <c r="W106" t="s">
        <v>95</v>
      </c>
      <c r="X106" t="s">
        <v>773</v>
      </c>
      <c r="Y106" s="49">
        <v>105</v>
      </c>
    </row>
    <row r="107" spans="1:25">
      <c r="A107" s="49" t="s">
        <v>23</v>
      </c>
      <c r="B107" s="49" t="str">
        <f>IFERROR(IF(A107="","",A107&amp;COUNTIF(A$2:A107,A107)),"")</f>
        <v>情報科学19</v>
      </c>
      <c r="C107">
        <v>9</v>
      </c>
      <c r="D107">
        <v>106</v>
      </c>
      <c r="E107" t="s">
        <v>84</v>
      </c>
      <c r="F107" t="s">
        <v>22</v>
      </c>
      <c r="G107" t="s">
        <v>85</v>
      </c>
      <c r="H107" t="s">
        <v>662</v>
      </c>
      <c r="I107" t="s">
        <v>710</v>
      </c>
      <c r="J107" t="s">
        <v>711</v>
      </c>
      <c r="K107" s="50">
        <v>9784764906570</v>
      </c>
      <c r="L107" t="s">
        <v>144</v>
      </c>
      <c r="M107" s="49" t="s">
        <v>145</v>
      </c>
      <c r="O107" s="49" t="s">
        <v>774</v>
      </c>
      <c r="P107" t="s">
        <v>775</v>
      </c>
      <c r="Q107" s="51">
        <v>3500</v>
      </c>
      <c r="R107" s="51">
        <v>3850</v>
      </c>
      <c r="S107" t="s">
        <v>776</v>
      </c>
      <c r="T107" t="s">
        <v>212</v>
      </c>
      <c r="U107" t="s">
        <v>777</v>
      </c>
      <c r="V107" t="s">
        <v>778</v>
      </c>
      <c r="W107" t="s">
        <v>95</v>
      </c>
      <c r="X107" t="s">
        <v>779</v>
      </c>
      <c r="Y107" s="49">
        <v>106</v>
      </c>
    </row>
    <row r="108" spans="1:25">
      <c r="A108" s="49" t="s">
        <v>23</v>
      </c>
      <c r="B108" s="49" t="str">
        <f>IFERROR(IF(A108="","",A108&amp;COUNTIF(A$2:A108,A108)),"")</f>
        <v>情報科学20</v>
      </c>
      <c r="C108">
        <v>9</v>
      </c>
      <c r="D108">
        <v>107</v>
      </c>
      <c r="E108" t="s">
        <v>84</v>
      </c>
      <c r="F108" t="s">
        <v>22</v>
      </c>
      <c r="G108" t="s">
        <v>85</v>
      </c>
      <c r="H108" t="s">
        <v>662</v>
      </c>
      <c r="I108" t="s">
        <v>710</v>
      </c>
      <c r="J108" t="s">
        <v>711</v>
      </c>
      <c r="K108" s="50">
        <v>9784764906631</v>
      </c>
      <c r="L108" t="s">
        <v>144</v>
      </c>
      <c r="M108" s="49" t="s">
        <v>145</v>
      </c>
      <c r="O108" s="49" t="s">
        <v>780</v>
      </c>
      <c r="P108" t="s">
        <v>781</v>
      </c>
      <c r="Q108" s="51">
        <v>3800</v>
      </c>
      <c r="R108" s="51">
        <v>4180</v>
      </c>
      <c r="S108" t="s">
        <v>782</v>
      </c>
      <c r="T108" t="s">
        <v>127</v>
      </c>
      <c r="U108" t="s">
        <v>783</v>
      </c>
      <c r="V108" t="s">
        <v>784</v>
      </c>
      <c r="W108" t="s">
        <v>95</v>
      </c>
      <c r="X108" t="s">
        <v>785</v>
      </c>
      <c r="Y108" s="49">
        <v>107</v>
      </c>
    </row>
    <row r="109" spans="1:25">
      <c r="A109" s="49" t="s">
        <v>23</v>
      </c>
      <c r="B109" s="49" t="str">
        <f>IFERROR(IF(A109="","",A109&amp;COUNTIF(A$2:A109,A109)),"")</f>
        <v>情報科学21</v>
      </c>
      <c r="C109">
        <v>9</v>
      </c>
      <c r="D109">
        <v>108</v>
      </c>
      <c r="E109" t="s">
        <v>84</v>
      </c>
      <c r="F109" t="s">
        <v>22</v>
      </c>
      <c r="G109" t="s">
        <v>85</v>
      </c>
      <c r="H109" t="s">
        <v>662</v>
      </c>
      <c r="I109" t="s">
        <v>710</v>
      </c>
      <c r="J109" t="s">
        <v>711</v>
      </c>
      <c r="K109" s="50">
        <v>9784798170862</v>
      </c>
      <c r="L109" t="s">
        <v>278</v>
      </c>
      <c r="M109" s="49" t="s">
        <v>279</v>
      </c>
      <c r="O109" s="49" t="s">
        <v>786</v>
      </c>
      <c r="P109" t="s">
        <v>787</v>
      </c>
      <c r="Q109" s="51">
        <v>3200</v>
      </c>
      <c r="R109" s="51">
        <v>3520</v>
      </c>
      <c r="S109" t="s">
        <v>788</v>
      </c>
      <c r="T109" s="17">
        <v>44986</v>
      </c>
      <c r="U109" t="s">
        <v>789</v>
      </c>
      <c r="V109" t="s">
        <v>790</v>
      </c>
      <c r="W109" t="s">
        <v>95</v>
      </c>
      <c r="X109" t="s">
        <v>791</v>
      </c>
      <c r="Y109" s="49">
        <v>108</v>
      </c>
    </row>
    <row r="110" spans="1:25">
      <c r="A110" s="49" t="s">
        <v>23</v>
      </c>
      <c r="B110" s="49" t="str">
        <f>IFERROR(IF(A110="","",A110&amp;COUNTIF(A$2:A110,A110)),"")</f>
        <v>情報科学22</v>
      </c>
      <c r="C110">
        <v>9</v>
      </c>
      <c r="D110">
        <v>109</v>
      </c>
      <c r="E110" t="s">
        <v>84</v>
      </c>
      <c r="F110" t="s">
        <v>22</v>
      </c>
      <c r="G110" t="s">
        <v>85</v>
      </c>
      <c r="H110" t="s">
        <v>662</v>
      </c>
      <c r="I110" t="s">
        <v>710</v>
      </c>
      <c r="J110" t="s">
        <v>711</v>
      </c>
      <c r="K110" s="50">
        <v>9784422400860</v>
      </c>
      <c r="L110" t="s">
        <v>792</v>
      </c>
      <c r="M110" s="49" t="s">
        <v>793</v>
      </c>
      <c r="O110" s="49" t="s">
        <v>794</v>
      </c>
      <c r="P110" t="s">
        <v>795</v>
      </c>
      <c r="Q110" s="51">
        <v>12500</v>
      </c>
      <c r="R110" s="51">
        <v>13750</v>
      </c>
      <c r="S110" t="s">
        <v>796</v>
      </c>
      <c r="T110" t="s">
        <v>120</v>
      </c>
      <c r="U110" t="s">
        <v>797</v>
      </c>
      <c r="V110" t="s">
        <v>798</v>
      </c>
      <c r="W110" t="s">
        <v>95</v>
      </c>
      <c r="X110" t="s">
        <v>799</v>
      </c>
      <c r="Y110" s="49">
        <v>109</v>
      </c>
    </row>
    <row r="111" spans="1:25">
      <c r="A111" s="49" t="s">
        <v>23</v>
      </c>
      <c r="B111" s="49" t="str">
        <f>IFERROR(IF(A111="","",A111&amp;COUNTIF(A$2:A111,A111)),"")</f>
        <v>情報科学23</v>
      </c>
      <c r="C111">
        <v>9</v>
      </c>
      <c r="D111">
        <v>110</v>
      </c>
      <c r="E111" t="s">
        <v>84</v>
      </c>
      <c r="F111" t="s">
        <v>22</v>
      </c>
      <c r="G111" t="s">
        <v>85</v>
      </c>
      <c r="H111" t="s">
        <v>662</v>
      </c>
      <c r="I111" t="s">
        <v>710</v>
      </c>
      <c r="J111" t="s">
        <v>711</v>
      </c>
      <c r="K111" s="50">
        <v>9784817197696</v>
      </c>
      <c r="L111" t="s">
        <v>800</v>
      </c>
      <c r="M111" s="49" t="s">
        <v>801</v>
      </c>
      <c r="O111" s="49" t="s">
        <v>802</v>
      </c>
      <c r="P111" t="s">
        <v>803</v>
      </c>
      <c r="Q111" s="51">
        <v>1800</v>
      </c>
      <c r="R111" s="51">
        <v>1980</v>
      </c>
      <c r="S111" t="s">
        <v>804</v>
      </c>
      <c r="T111" t="s">
        <v>212</v>
      </c>
      <c r="U111" t="s">
        <v>805</v>
      </c>
      <c r="V111" t="s">
        <v>806</v>
      </c>
      <c r="W111" t="s">
        <v>95</v>
      </c>
      <c r="X111" t="s">
        <v>807</v>
      </c>
      <c r="Y111" s="49">
        <v>110</v>
      </c>
    </row>
    <row r="112" spans="1:25">
      <c r="A112" s="49" t="s">
        <v>23</v>
      </c>
      <c r="B112" s="49" t="str">
        <f>IFERROR(IF(A112="","",A112&amp;COUNTIF(A$2:A112,A112)),"")</f>
        <v>情報科学24</v>
      </c>
      <c r="C112">
        <v>9</v>
      </c>
      <c r="D112">
        <v>111</v>
      </c>
      <c r="E112" t="s">
        <v>84</v>
      </c>
      <c r="F112" t="s">
        <v>22</v>
      </c>
      <c r="G112" t="s">
        <v>85</v>
      </c>
      <c r="H112" t="s">
        <v>662</v>
      </c>
      <c r="I112" t="s">
        <v>710</v>
      </c>
      <c r="J112" t="s">
        <v>711</v>
      </c>
      <c r="K112" s="50">
        <v>9784627857315</v>
      </c>
      <c r="L112" t="s">
        <v>312</v>
      </c>
      <c r="M112" s="49" t="s">
        <v>313</v>
      </c>
      <c r="O112" s="49" t="s">
        <v>808</v>
      </c>
      <c r="P112" t="s">
        <v>809</v>
      </c>
      <c r="Q112" s="51">
        <v>3600</v>
      </c>
      <c r="R112" s="51">
        <v>3960</v>
      </c>
      <c r="S112" t="s">
        <v>810</v>
      </c>
      <c r="T112" t="s">
        <v>134</v>
      </c>
      <c r="U112" t="s">
        <v>811</v>
      </c>
      <c r="V112" t="s">
        <v>812</v>
      </c>
      <c r="W112" t="s">
        <v>95</v>
      </c>
      <c r="X112" t="s">
        <v>813</v>
      </c>
      <c r="Y112" s="49">
        <v>111</v>
      </c>
    </row>
    <row r="113" spans="1:25">
      <c r="A113" s="49" t="s">
        <v>23</v>
      </c>
      <c r="B113" s="49" t="str">
        <f>IFERROR(IF(A113="","",A113&amp;COUNTIF(A$2:A113,A113)),"")</f>
        <v>情報科学25</v>
      </c>
      <c r="C113">
        <v>9</v>
      </c>
      <c r="D113">
        <v>112</v>
      </c>
      <c r="E113" t="s">
        <v>84</v>
      </c>
      <c r="F113" t="s">
        <v>22</v>
      </c>
      <c r="G113" t="s">
        <v>85</v>
      </c>
      <c r="H113" t="s">
        <v>662</v>
      </c>
      <c r="I113" t="s">
        <v>814</v>
      </c>
      <c r="J113" t="s">
        <v>815</v>
      </c>
      <c r="K113" s="50">
        <v>9784320126015</v>
      </c>
      <c r="L113" t="s">
        <v>115</v>
      </c>
      <c r="M113" s="49" t="s">
        <v>116</v>
      </c>
      <c r="O113" s="49" t="s">
        <v>816</v>
      </c>
      <c r="P113" t="s">
        <v>817</v>
      </c>
      <c r="Q113" s="51">
        <v>3600</v>
      </c>
      <c r="R113" s="51">
        <v>3960</v>
      </c>
      <c r="S113" t="s">
        <v>818</v>
      </c>
      <c r="T113" t="s">
        <v>155</v>
      </c>
      <c r="U113" t="s">
        <v>819</v>
      </c>
      <c r="V113" t="s">
        <v>820</v>
      </c>
      <c r="W113" t="s">
        <v>95</v>
      </c>
      <c r="X113" t="s">
        <v>821</v>
      </c>
      <c r="Y113" s="49">
        <v>112</v>
      </c>
    </row>
    <row r="114" spans="1:25">
      <c r="A114" s="49" t="s">
        <v>23</v>
      </c>
      <c r="B114" s="49" t="str">
        <f>IFERROR(IF(A114="","",A114&amp;COUNTIF(A$2:A114,A114)),"")</f>
        <v>情報科学26</v>
      </c>
      <c r="C114">
        <v>10</v>
      </c>
      <c r="D114">
        <v>113</v>
      </c>
      <c r="E114" t="s">
        <v>84</v>
      </c>
      <c r="F114" t="s">
        <v>22</v>
      </c>
      <c r="G114" t="s">
        <v>85</v>
      </c>
      <c r="H114" t="s">
        <v>662</v>
      </c>
      <c r="I114" t="s">
        <v>822</v>
      </c>
      <c r="J114" t="s">
        <v>823</v>
      </c>
      <c r="K114" s="50">
        <v>9784274230950</v>
      </c>
      <c r="L114" t="s">
        <v>184</v>
      </c>
      <c r="M114" s="49" t="s">
        <v>185</v>
      </c>
      <c r="O114" s="49" t="s">
        <v>824</v>
      </c>
      <c r="P114" t="s">
        <v>825</v>
      </c>
      <c r="Q114" s="51">
        <v>2300</v>
      </c>
      <c r="R114" s="51">
        <v>2530</v>
      </c>
      <c r="S114" t="s">
        <v>826</v>
      </c>
      <c r="T114" s="17">
        <v>45170</v>
      </c>
      <c r="U114" t="s">
        <v>827</v>
      </c>
      <c r="V114" t="s">
        <v>828</v>
      </c>
      <c r="W114" t="s">
        <v>95</v>
      </c>
      <c r="X114" t="s">
        <v>829</v>
      </c>
      <c r="Y114" s="49">
        <v>113</v>
      </c>
    </row>
    <row r="115" spans="1:25">
      <c r="A115" s="49" t="s">
        <v>23</v>
      </c>
      <c r="B115" s="49" t="str">
        <f>IFERROR(IF(A115="","",A115&amp;COUNTIF(A$2:A115,A115)),"")</f>
        <v>情報科学27</v>
      </c>
      <c r="C115">
        <v>10</v>
      </c>
      <c r="D115">
        <v>114</v>
      </c>
      <c r="E115" t="s">
        <v>84</v>
      </c>
      <c r="F115" t="s">
        <v>22</v>
      </c>
      <c r="G115" t="s">
        <v>85</v>
      </c>
      <c r="H115" t="s">
        <v>662</v>
      </c>
      <c r="I115" t="s">
        <v>822</v>
      </c>
      <c r="J115" t="s">
        <v>823</v>
      </c>
      <c r="K115" s="50">
        <v>9784274230660</v>
      </c>
      <c r="L115" t="s">
        <v>184</v>
      </c>
      <c r="M115" s="49" t="s">
        <v>185</v>
      </c>
      <c r="O115" s="49" t="s">
        <v>830</v>
      </c>
      <c r="P115" t="s">
        <v>831</v>
      </c>
      <c r="Q115" s="51">
        <v>4000</v>
      </c>
      <c r="R115" s="51">
        <v>4400</v>
      </c>
      <c r="S115" t="s">
        <v>832</v>
      </c>
      <c r="T115" s="17">
        <v>45108</v>
      </c>
      <c r="U115" t="s">
        <v>833</v>
      </c>
      <c r="V115" t="s">
        <v>834</v>
      </c>
      <c r="W115" t="s">
        <v>95</v>
      </c>
      <c r="X115" t="s">
        <v>835</v>
      </c>
      <c r="Y115" s="49">
        <v>114</v>
      </c>
    </row>
    <row r="116" spans="1:25">
      <c r="A116" s="49" t="s">
        <v>23</v>
      </c>
      <c r="B116" s="49" t="str">
        <f>IFERROR(IF(A116="","",A116&amp;COUNTIF(A$2:A116,A116)),"")</f>
        <v>情報科学28</v>
      </c>
      <c r="C116">
        <v>10</v>
      </c>
      <c r="D116">
        <v>115</v>
      </c>
      <c r="E116" t="s">
        <v>84</v>
      </c>
      <c r="F116" t="s">
        <v>22</v>
      </c>
      <c r="G116" t="s">
        <v>85</v>
      </c>
      <c r="H116" t="s">
        <v>662</v>
      </c>
      <c r="I116" t="s">
        <v>822</v>
      </c>
      <c r="J116" t="s">
        <v>823</v>
      </c>
      <c r="K116" s="50">
        <v>9784798179728</v>
      </c>
      <c r="L116" t="s">
        <v>278</v>
      </c>
      <c r="M116" s="49" t="s">
        <v>279</v>
      </c>
      <c r="O116" s="49" t="s">
        <v>836</v>
      </c>
      <c r="P116" t="s">
        <v>837</v>
      </c>
      <c r="Q116" s="51">
        <v>3500</v>
      </c>
      <c r="R116" s="51">
        <v>3850</v>
      </c>
      <c r="S116" t="s">
        <v>838</v>
      </c>
      <c r="T116" s="17">
        <v>45108</v>
      </c>
      <c r="U116" t="s">
        <v>839</v>
      </c>
      <c r="V116" t="s">
        <v>840</v>
      </c>
      <c r="W116" t="s">
        <v>95</v>
      </c>
      <c r="X116" t="s">
        <v>841</v>
      </c>
      <c r="Y116" s="49">
        <v>115</v>
      </c>
    </row>
    <row r="117" spans="1:25">
      <c r="A117" s="49" t="s">
        <v>23</v>
      </c>
      <c r="B117" s="49" t="str">
        <f>IFERROR(IF(A117="","",A117&amp;COUNTIF(A$2:A117,A117)),"")</f>
        <v>情報科学29</v>
      </c>
      <c r="C117">
        <v>10</v>
      </c>
      <c r="D117">
        <v>116</v>
      </c>
      <c r="E117" t="s">
        <v>84</v>
      </c>
      <c r="F117" t="s">
        <v>22</v>
      </c>
      <c r="G117" t="s">
        <v>85</v>
      </c>
      <c r="H117" t="s">
        <v>662</v>
      </c>
      <c r="I117" t="s">
        <v>822</v>
      </c>
      <c r="J117" t="s">
        <v>823</v>
      </c>
      <c r="K117" s="50">
        <v>9784798176307</v>
      </c>
      <c r="L117" t="s">
        <v>278</v>
      </c>
      <c r="M117" s="49" t="s">
        <v>279</v>
      </c>
      <c r="O117" s="49" t="s">
        <v>842</v>
      </c>
      <c r="P117" t="s">
        <v>843</v>
      </c>
      <c r="Q117" s="51">
        <v>3800</v>
      </c>
      <c r="R117" s="51">
        <v>4180</v>
      </c>
      <c r="S117" t="s">
        <v>844</v>
      </c>
      <c r="T117" s="17">
        <v>44927</v>
      </c>
      <c r="U117" t="s">
        <v>845</v>
      </c>
      <c r="V117" t="s">
        <v>846</v>
      </c>
      <c r="W117" t="s">
        <v>95</v>
      </c>
      <c r="X117" t="s">
        <v>847</v>
      </c>
      <c r="Y117" s="49">
        <v>116</v>
      </c>
    </row>
    <row r="118" spans="1:25">
      <c r="A118" s="49" t="s">
        <v>23</v>
      </c>
      <c r="B118" s="49" t="str">
        <f>IFERROR(IF(A118="","",A118&amp;COUNTIF(A$2:A118,A118)),"")</f>
        <v>情報科学30</v>
      </c>
      <c r="C118">
        <v>10</v>
      </c>
      <c r="D118">
        <v>117</v>
      </c>
      <c r="E118" t="s">
        <v>84</v>
      </c>
      <c r="F118" t="s">
        <v>22</v>
      </c>
      <c r="G118" t="s">
        <v>85</v>
      </c>
      <c r="H118" t="s">
        <v>662</v>
      </c>
      <c r="I118" t="s">
        <v>822</v>
      </c>
      <c r="J118" t="s">
        <v>823</v>
      </c>
      <c r="K118" s="50">
        <v>9784627818811</v>
      </c>
      <c r="L118" t="s">
        <v>312</v>
      </c>
      <c r="M118" s="49" t="s">
        <v>313</v>
      </c>
      <c r="O118" s="49" t="s">
        <v>848</v>
      </c>
      <c r="P118" t="s">
        <v>849</v>
      </c>
      <c r="Q118" s="51">
        <v>4500</v>
      </c>
      <c r="R118" s="51">
        <v>4950</v>
      </c>
      <c r="S118" t="s">
        <v>850</v>
      </c>
      <c r="T118" t="s">
        <v>134</v>
      </c>
      <c r="U118" t="s">
        <v>851</v>
      </c>
      <c r="V118" t="s">
        <v>852</v>
      </c>
      <c r="W118" t="s">
        <v>95</v>
      </c>
      <c r="X118" t="s">
        <v>853</v>
      </c>
      <c r="Y118" s="49">
        <v>117</v>
      </c>
    </row>
    <row r="119" spans="1:25">
      <c r="A119" s="49" t="s">
        <v>23</v>
      </c>
      <c r="B119" s="49" t="str">
        <f>IFERROR(IF(A119="","",A119&amp;COUNTIF(A$2:A119,A119)),"")</f>
        <v>情報科学31</v>
      </c>
      <c r="C119">
        <v>10</v>
      </c>
      <c r="D119">
        <v>118</v>
      </c>
      <c r="E119" t="s">
        <v>84</v>
      </c>
      <c r="F119" t="s">
        <v>22</v>
      </c>
      <c r="G119" t="s">
        <v>85</v>
      </c>
      <c r="H119" t="s">
        <v>662</v>
      </c>
      <c r="I119" t="s">
        <v>854</v>
      </c>
      <c r="J119" t="s">
        <v>855</v>
      </c>
      <c r="K119" s="50">
        <v>9784295016366</v>
      </c>
      <c r="L119" t="s">
        <v>712</v>
      </c>
      <c r="M119" s="49" t="s">
        <v>713</v>
      </c>
      <c r="O119" s="49" t="s">
        <v>856</v>
      </c>
      <c r="P119" t="s">
        <v>857</v>
      </c>
      <c r="Q119" s="51">
        <v>2500</v>
      </c>
      <c r="R119" s="51">
        <v>2750</v>
      </c>
      <c r="S119" t="s">
        <v>858</v>
      </c>
      <c r="T119" t="s">
        <v>92</v>
      </c>
      <c r="U119" t="s">
        <v>859</v>
      </c>
      <c r="V119" t="s">
        <v>860</v>
      </c>
      <c r="W119" t="s">
        <v>95</v>
      </c>
      <c r="X119" t="s">
        <v>861</v>
      </c>
      <c r="Y119" s="49">
        <v>118</v>
      </c>
    </row>
    <row r="120" spans="1:25">
      <c r="A120" s="49" t="s">
        <v>23</v>
      </c>
      <c r="B120" s="49" t="str">
        <f>IFERROR(IF(A120="","",A120&amp;COUNTIF(A$2:A120,A120)),"")</f>
        <v>情報科学32</v>
      </c>
      <c r="C120">
        <v>10</v>
      </c>
      <c r="D120">
        <v>119</v>
      </c>
      <c r="E120" t="s">
        <v>84</v>
      </c>
      <c r="F120" t="s">
        <v>22</v>
      </c>
      <c r="G120" t="s">
        <v>85</v>
      </c>
      <c r="H120" t="s">
        <v>662</v>
      </c>
      <c r="I120" t="s">
        <v>854</v>
      </c>
      <c r="J120" t="s">
        <v>855</v>
      </c>
      <c r="K120" s="50">
        <v>9784295017936</v>
      </c>
      <c r="L120" t="s">
        <v>712</v>
      </c>
      <c r="M120" s="49" t="s">
        <v>713</v>
      </c>
      <c r="O120" s="49" t="s">
        <v>862</v>
      </c>
      <c r="P120" t="s">
        <v>863</v>
      </c>
      <c r="Q120" s="51">
        <v>2700</v>
      </c>
      <c r="R120" s="51">
        <v>2970</v>
      </c>
      <c r="S120" t="s">
        <v>864</v>
      </c>
      <c r="T120" t="s">
        <v>92</v>
      </c>
      <c r="U120" t="s">
        <v>865</v>
      </c>
      <c r="V120" t="s">
        <v>866</v>
      </c>
      <c r="W120" t="s">
        <v>95</v>
      </c>
      <c r="X120" t="s">
        <v>867</v>
      </c>
      <c r="Y120" s="49">
        <v>119</v>
      </c>
    </row>
    <row r="121" spans="1:25">
      <c r="A121" s="49" t="s">
        <v>23</v>
      </c>
      <c r="B121" s="49" t="str">
        <f>IFERROR(IF(A121="","",A121&amp;COUNTIF(A$2:A121,A121)),"")</f>
        <v>情報科学33</v>
      </c>
      <c r="C121">
        <v>10</v>
      </c>
      <c r="D121">
        <v>120</v>
      </c>
      <c r="E121" t="s">
        <v>84</v>
      </c>
      <c r="F121" t="s">
        <v>22</v>
      </c>
      <c r="G121" t="s">
        <v>85</v>
      </c>
      <c r="H121" t="s">
        <v>662</v>
      </c>
      <c r="I121" t="s">
        <v>854</v>
      </c>
      <c r="J121" t="s">
        <v>855</v>
      </c>
      <c r="K121" s="50">
        <v>9784274230493</v>
      </c>
      <c r="L121" t="s">
        <v>184</v>
      </c>
      <c r="M121" s="49" t="s">
        <v>185</v>
      </c>
      <c r="O121" s="49" t="s">
        <v>868</v>
      </c>
      <c r="P121" t="s">
        <v>869</v>
      </c>
      <c r="Q121" s="51">
        <v>2600</v>
      </c>
      <c r="R121" s="51">
        <v>2860</v>
      </c>
      <c r="S121" t="s">
        <v>870</v>
      </c>
      <c r="T121" s="17">
        <v>45078</v>
      </c>
      <c r="U121" t="s">
        <v>642</v>
      </c>
      <c r="V121" t="s">
        <v>871</v>
      </c>
      <c r="W121" t="s">
        <v>95</v>
      </c>
      <c r="X121" t="s">
        <v>872</v>
      </c>
      <c r="Y121" s="49">
        <v>120</v>
      </c>
    </row>
    <row r="122" spans="1:25">
      <c r="A122" s="49" t="s">
        <v>23</v>
      </c>
      <c r="B122" s="49" t="str">
        <f>IFERROR(IF(A122="","",A122&amp;COUNTIF(A$2:A122,A122)),"")</f>
        <v>情報科学34</v>
      </c>
      <c r="C122">
        <v>10</v>
      </c>
      <c r="D122">
        <v>121</v>
      </c>
      <c r="E122" t="s">
        <v>84</v>
      </c>
      <c r="F122" t="s">
        <v>22</v>
      </c>
      <c r="G122" t="s">
        <v>85</v>
      </c>
      <c r="H122" t="s">
        <v>662</v>
      </c>
      <c r="I122" t="s">
        <v>854</v>
      </c>
      <c r="J122" t="s">
        <v>855</v>
      </c>
      <c r="K122" s="50">
        <v>9784274230103</v>
      </c>
      <c r="L122" t="s">
        <v>184</v>
      </c>
      <c r="M122" s="49" t="s">
        <v>185</v>
      </c>
      <c r="O122" s="49" t="s">
        <v>873</v>
      </c>
      <c r="P122" t="s">
        <v>874</v>
      </c>
      <c r="Q122" s="51">
        <v>3200</v>
      </c>
      <c r="R122" s="51">
        <v>3520</v>
      </c>
      <c r="S122" t="s">
        <v>875</v>
      </c>
      <c r="T122" s="17">
        <v>44958</v>
      </c>
      <c r="U122" t="s">
        <v>642</v>
      </c>
      <c r="V122" t="s">
        <v>876</v>
      </c>
      <c r="W122" t="s">
        <v>95</v>
      </c>
      <c r="X122" t="s">
        <v>877</v>
      </c>
      <c r="Y122" s="49">
        <v>121</v>
      </c>
    </row>
    <row r="123" spans="1:25">
      <c r="A123" s="49" t="s">
        <v>23</v>
      </c>
      <c r="B123" s="49" t="str">
        <f>IFERROR(IF(A123="","",A123&amp;COUNTIF(A$2:A123,A123)),"")</f>
        <v>情報科学35</v>
      </c>
      <c r="C123">
        <v>10</v>
      </c>
      <c r="D123">
        <v>122</v>
      </c>
      <c r="E123" t="s">
        <v>84</v>
      </c>
      <c r="F123" t="s">
        <v>22</v>
      </c>
      <c r="G123" t="s">
        <v>85</v>
      </c>
      <c r="H123" t="s">
        <v>662</v>
      </c>
      <c r="I123" t="s">
        <v>854</v>
      </c>
      <c r="J123" t="s">
        <v>855</v>
      </c>
      <c r="K123" s="50">
        <v>9784274230608</v>
      </c>
      <c r="L123" t="s">
        <v>184</v>
      </c>
      <c r="M123" s="49" t="s">
        <v>185</v>
      </c>
      <c r="O123" s="49" t="s">
        <v>878</v>
      </c>
      <c r="P123" t="s">
        <v>879</v>
      </c>
      <c r="Q123" s="51">
        <v>3600</v>
      </c>
      <c r="R123" s="51">
        <v>3960</v>
      </c>
      <c r="S123" t="s">
        <v>880</v>
      </c>
      <c r="T123" s="17">
        <v>45047</v>
      </c>
      <c r="U123" t="s">
        <v>881</v>
      </c>
      <c r="V123" t="s">
        <v>882</v>
      </c>
      <c r="W123" t="s">
        <v>95</v>
      </c>
      <c r="X123" t="s">
        <v>883</v>
      </c>
      <c r="Y123" s="49">
        <v>122</v>
      </c>
    </row>
    <row r="124" spans="1:25">
      <c r="A124" s="49" t="s">
        <v>23</v>
      </c>
      <c r="B124" s="49" t="str">
        <f>IFERROR(IF(A124="","",A124&amp;COUNTIF(A$2:A124,A124)),"")</f>
        <v>情報科学36</v>
      </c>
      <c r="C124">
        <v>10</v>
      </c>
      <c r="D124">
        <v>123</v>
      </c>
      <c r="E124" t="s">
        <v>84</v>
      </c>
      <c r="F124" t="s">
        <v>22</v>
      </c>
      <c r="G124" t="s">
        <v>85</v>
      </c>
      <c r="H124" t="s">
        <v>662</v>
      </c>
      <c r="I124" t="s">
        <v>854</v>
      </c>
      <c r="J124" t="s">
        <v>855</v>
      </c>
      <c r="K124" s="50">
        <v>9784814400188</v>
      </c>
      <c r="L124" t="s">
        <v>754</v>
      </c>
      <c r="M124" s="49" t="s">
        <v>755</v>
      </c>
      <c r="O124" s="49" t="s">
        <v>884</v>
      </c>
      <c r="P124" t="s">
        <v>885</v>
      </c>
      <c r="Q124" s="51">
        <v>3600</v>
      </c>
      <c r="R124" s="51">
        <v>3960</v>
      </c>
      <c r="S124" t="s">
        <v>886</v>
      </c>
      <c r="T124" s="17">
        <v>44958</v>
      </c>
      <c r="U124" t="s">
        <v>728</v>
      </c>
      <c r="V124" t="s">
        <v>887</v>
      </c>
      <c r="W124" t="s">
        <v>95</v>
      </c>
      <c r="X124" t="s">
        <v>888</v>
      </c>
      <c r="Y124" s="49">
        <v>123</v>
      </c>
    </row>
    <row r="125" spans="1:25">
      <c r="A125" s="49" t="s">
        <v>23</v>
      </c>
      <c r="B125" s="49" t="str">
        <f>IFERROR(IF(A125="","",A125&amp;COUNTIF(A$2:A125,A125)),"")</f>
        <v>情報科学37</v>
      </c>
      <c r="C125">
        <v>10</v>
      </c>
      <c r="D125">
        <v>124</v>
      </c>
      <c r="E125" t="s">
        <v>84</v>
      </c>
      <c r="F125" t="s">
        <v>22</v>
      </c>
      <c r="G125" t="s">
        <v>85</v>
      </c>
      <c r="H125" t="s">
        <v>662</v>
      </c>
      <c r="I125" t="s">
        <v>854</v>
      </c>
      <c r="J125" t="s">
        <v>855</v>
      </c>
      <c r="K125" s="50">
        <v>9784814400379</v>
      </c>
      <c r="L125" t="s">
        <v>754</v>
      </c>
      <c r="M125" s="49" t="s">
        <v>755</v>
      </c>
      <c r="O125" s="49" t="s">
        <v>889</v>
      </c>
      <c r="P125" t="s">
        <v>890</v>
      </c>
      <c r="Q125" s="51">
        <v>5500</v>
      </c>
      <c r="R125" s="51">
        <v>6050</v>
      </c>
      <c r="S125" t="s">
        <v>891</v>
      </c>
      <c r="T125" s="17">
        <v>45078</v>
      </c>
      <c r="U125" t="s">
        <v>892</v>
      </c>
      <c r="V125" t="s">
        <v>893</v>
      </c>
      <c r="W125" t="s">
        <v>95</v>
      </c>
      <c r="X125" t="s">
        <v>894</v>
      </c>
      <c r="Y125" s="49">
        <v>124</v>
      </c>
    </row>
    <row r="126" spans="1:25">
      <c r="A126" s="49" t="s">
        <v>23</v>
      </c>
      <c r="B126" s="49" t="str">
        <f>IFERROR(IF(A126="","",A126&amp;COUNTIF(A$2:A126,A126)),"")</f>
        <v>情報科学38</v>
      </c>
      <c r="C126">
        <v>10</v>
      </c>
      <c r="D126">
        <v>125</v>
      </c>
      <c r="E126" t="s">
        <v>84</v>
      </c>
      <c r="F126" t="s">
        <v>22</v>
      </c>
      <c r="G126" t="s">
        <v>85</v>
      </c>
      <c r="H126" t="s">
        <v>662</v>
      </c>
      <c r="I126" t="s">
        <v>854</v>
      </c>
      <c r="J126" t="s">
        <v>855</v>
      </c>
      <c r="K126" s="50">
        <v>9784814400195</v>
      </c>
      <c r="L126" t="s">
        <v>754</v>
      </c>
      <c r="M126" s="49" t="s">
        <v>755</v>
      </c>
      <c r="O126" s="49" t="s">
        <v>895</v>
      </c>
      <c r="P126" t="s">
        <v>896</v>
      </c>
      <c r="Q126" s="51">
        <v>4000</v>
      </c>
      <c r="R126" s="51">
        <v>4400</v>
      </c>
      <c r="S126" t="s">
        <v>897</v>
      </c>
      <c r="T126" s="17">
        <v>45139</v>
      </c>
      <c r="U126" t="s">
        <v>898</v>
      </c>
      <c r="V126" t="s">
        <v>899</v>
      </c>
      <c r="W126" t="s">
        <v>95</v>
      </c>
      <c r="X126" t="s">
        <v>900</v>
      </c>
      <c r="Y126" s="49">
        <v>125</v>
      </c>
    </row>
    <row r="127" spans="1:25">
      <c r="A127" s="49" t="s">
        <v>23</v>
      </c>
      <c r="B127" s="49" t="str">
        <f>IFERROR(IF(A127="","",A127&amp;COUNTIF(A$2:A127,A127)),"")</f>
        <v>情報科学39</v>
      </c>
      <c r="C127">
        <v>10</v>
      </c>
      <c r="D127">
        <v>126</v>
      </c>
      <c r="E127" t="s">
        <v>84</v>
      </c>
      <c r="F127" t="s">
        <v>22</v>
      </c>
      <c r="G127" t="s">
        <v>85</v>
      </c>
      <c r="H127" t="s">
        <v>662</v>
      </c>
      <c r="I127" t="s">
        <v>854</v>
      </c>
      <c r="J127" t="s">
        <v>855</v>
      </c>
      <c r="K127" s="50">
        <v>9784814400324</v>
      </c>
      <c r="L127" t="s">
        <v>754</v>
      </c>
      <c r="M127" s="49" t="s">
        <v>755</v>
      </c>
      <c r="O127" s="49" t="s">
        <v>901</v>
      </c>
      <c r="P127" t="s">
        <v>902</v>
      </c>
      <c r="Q127" s="51">
        <v>3400</v>
      </c>
      <c r="R127" s="51">
        <v>3740</v>
      </c>
      <c r="S127" t="s">
        <v>903</v>
      </c>
      <c r="T127" s="17">
        <v>45170</v>
      </c>
      <c r="U127" t="s">
        <v>398</v>
      </c>
      <c r="V127" t="s">
        <v>904</v>
      </c>
      <c r="W127" t="s">
        <v>95</v>
      </c>
      <c r="X127" t="s">
        <v>905</v>
      </c>
      <c r="Y127" s="49">
        <v>126</v>
      </c>
    </row>
    <row r="128" spans="1:25">
      <c r="A128" s="49" t="s">
        <v>23</v>
      </c>
      <c r="B128" s="49" t="str">
        <f>IFERROR(IF(A128="","",A128&amp;COUNTIF(A$2:A128,A128)),"")</f>
        <v>情報科学40</v>
      </c>
      <c r="C128">
        <v>11</v>
      </c>
      <c r="D128">
        <v>127</v>
      </c>
      <c r="E128" t="s">
        <v>84</v>
      </c>
      <c r="F128" t="s">
        <v>22</v>
      </c>
      <c r="G128" t="s">
        <v>85</v>
      </c>
      <c r="H128" t="s">
        <v>662</v>
      </c>
      <c r="I128" t="s">
        <v>854</v>
      </c>
      <c r="J128" t="s">
        <v>855</v>
      </c>
      <c r="K128" s="50">
        <v>9784814400393</v>
      </c>
      <c r="L128" t="s">
        <v>754</v>
      </c>
      <c r="M128" s="49" t="s">
        <v>755</v>
      </c>
      <c r="O128" s="49" t="s">
        <v>906</v>
      </c>
      <c r="P128" t="s">
        <v>907</v>
      </c>
      <c r="Q128" s="51">
        <v>3900</v>
      </c>
      <c r="R128" s="51">
        <v>4290</v>
      </c>
      <c r="S128" t="s">
        <v>908</v>
      </c>
      <c r="T128" s="17">
        <v>45108</v>
      </c>
      <c r="U128" t="s">
        <v>909</v>
      </c>
      <c r="V128" t="s">
        <v>910</v>
      </c>
      <c r="W128" t="s">
        <v>95</v>
      </c>
      <c r="X128" t="s">
        <v>911</v>
      </c>
      <c r="Y128" s="49">
        <v>127</v>
      </c>
    </row>
    <row r="129" spans="1:25">
      <c r="A129" s="49" t="s">
        <v>23</v>
      </c>
      <c r="B129" s="49" t="str">
        <f>IFERROR(IF(A129="","",A129&amp;COUNTIF(A$2:A129,A129)),"")</f>
        <v>情報科学41</v>
      </c>
      <c r="C129">
        <v>11</v>
      </c>
      <c r="D129">
        <v>128</v>
      </c>
      <c r="E129" t="s">
        <v>84</v>
      </c>
      <c r="F129" t="s">
        <v>22</v>
      </c>
      <c r="G129" t="s">
        <v>85</v>
      </c>
      <c r="H129" t="s">
        <v>662</v>
      </c>
      <c r="I129" t="s">
        <v>854</v>
      </c>
      <c r="J129" t="s">
        <v>855</v>
      </c>
      <c r="K129" s="50">
        <v>9784814400201</v>
      </c>
      <c r="L129" t="s">
        <v>754</v>
      </c>
      <c r="M129" s="49" t="s">
        <v>755</v>
      </c>
      <c r="O129" s="49" t="s">
        <v>912</v>
      </c>
      <c r="P129" t="s">
        <v>913</v>
      </c>
      <c r="Q129" s="52">
        <v>3399.99999999999</v>
      </c>
      <c r="R129" s="51">
        <v>3740</v>
      </c>
      <c r="S129" t="s">
        <v>914</v>
      </c>
      <c r="T129" s="17">
        <v>44927</v>
      </c>
      <c r="U129" t="s">
        <v>728</v>
      </c>
      <c r="V129" t="s">
        <v>915</v>
      </c>
      <c r="W129" t="s">
        <v>95</v>
      </c>
      <c r="X129" t="s">
        <v>916</v>
      </c>
      <c r="Y129" s="49">
        <v>128</v>
      </c>
    </row>
    <row r="130" spans="1:25">
      <c r="A130" s="49" t="s">
        <v>23</v>
      </c>
      <c r="B130" s="49" t="str">
        <f>IFERROR(IF(A130="","",A130&amp;COUNTIF(A$2:A130,A130)),"")</f>
        <v>情報科学42</v>
      </c>
      <c r="C130">
        <v>11</v>
      </c>
      <c r="D130">
        <v>129</v>
      </c>
      <c r="E130" t="s">
        <v>84</v>
      </c>
      <c r="F130" t="s">
        <v>22</v>
      </c>
      <c r="G130" t="s">
        <v>85</v>
      </c>
      <c r="H130" t="s">
        <v>662</v>
      </c>
      <c r="I130" t="s">
        <v>854</v>
      </c>
      <c r="J130" t="s">
        <v>855</v>
      </c>
      <c r="K130" s="50">
        <v>9784814400331</v>
      </c>
      <c r="L130" t="s">
        <v>754</v>
      </c>
      <c r="M130" s="49" t="s">
        <v>755</v>
      </c>
      <c r="O130" s="49" t="s">
        <v>917</v>
      </c>
      <c r="P130" t="s">
        <v>918</v>
      </c>
      <c r="Q130" s="51">
        <v>3200</v>
      </c>
      <c r="R130" s="51">
        <v>3520</v>
      </c>
      <c r="S130" t="s">
        <v>919</v>
      </c>
      <c r="T130" s="17">
        <v>45108</v>
      </c>
      <c r="U130" t="s">
        <v>920</v>
      </c>
      <c r="V130" t="s">
        <v>921</v>
      </c>
      <c r="W130" t="s">
        <v>95</v>
      </c>
      <c r="X130" t="s">
        <v>922</v>
      </c>
      <c r="Y130" s="49">
        <v>129</v>
      </c>
    </row>
    <row r="131" spans="1:25">
      <c r="A131" s="49" t="s">
        <v>23</v>
      </c>
      <c r="B131" s="49" t="str">
        <f>IFERROR(IF(A131="","",A131&amp;COUNTIF(A$2:A131,A131)),"")</f>
        <v>情報科学43</v>
      </c>
      <c r="C131">
        <v>11</v>
      </c>
      <c r="D131">
        <v>130</v>
      </c>
      <c r="E131" t="s">
        <v>84</v>
      </c>
      <c r="F131" t="s">
        <v>22</v>
      </c>
      <c r="G131" t="s">
        <v>85</v>
      </c>
      <c r="H131" t="s">
        <v>662</v>
      </c>
      <c r="I131" t="s">
        <v>854</v>
      </c>
      <c r="J131" t="s">
        <v>855</v>
      </c>
      <c r="K131" s="50">
        <v>9784814400317</v>
      </c>
      <c r="L131" t="s">
        <v>754</v>
      </c>
      <c r="M131" s="49" t="s">
        <v>755</v>
      </c>
      <c r="O131" s="49" t="s">
        <v>923</v>
      </c>
      <c r="P131" t="s">
        <v>924</v>
      </c>
      <c r="Q131" s="51">
        <v>3800</v>
      </c>
      <c r="R131" s="51">
        <v>4180</v>
      </c>
      <c r="S131" t="s">
        <v>925</v>
      </c>
      <c r="T131" s="17">
        <v>45047</v>
      </c>
      <c r="U131" t="s">
        <v>926</v>
      </c>
      <c r="V131" t="s">
        <v>927</v>
      </c>
      <c r="W131" t="s">
        <v>95</v>
      </c>
      <c r="X131" t="s">
        <v>928</v>
      </c>
      <c r="Y131" s="49">
        <v>130</v>
      </c>
    </row>
    <row r="132" spans="1:25">
      <c r="A132" s="49" t="s">
        <v>23</v>
      </c>
      <c r="B132" s="49" t="str">
        <f>IFERROR(IF(A132="","",A132&amp;COUNTIF(A$2:A132,A132)),"")</f>
        <v>情報科学44</v>
      </c>
      <c r="C132">
        <v>11</v>
      </c>
      <c r="D132">
        <v>131</v>
      </c>
      <c r="E132" t="s">
        <v>84</v>
      </c>
      <c r="F132" t="s">
        <v>22</v>
      </c>
      <c r="G132" t="s">
        <v>85</v>
      </c>
      <c r="H132" t="s">
        <v>662</v>
      </c>
      <c r="I132" t="s">
        <v>854</v>
      </c>
      <c r="J132" t="s">
        <v>855</v>
      </c>
      <c r="K132" s="50">
        <v>9784814400287</v>
      </c>
      <c r="L132" t="s">
        <v>754</v>
      </c>
      <c r="M132" s="49" t="s">
        <v>755</v>
      </c>
      <c r="O132" s="49" t="s">
        <v>929</v>
      </c>
      <c r="P132" t="s">
        <v>930</v>
      </c>
      <c r="Q132" s="51">
        <v>4500</v>
      </c>
      <c r="R132" s="51">
        <v>4950</v>
      </c>
      <c r="S132" t="s">
        <v>931</v>
      </c>
      <c r="T132" s="17">
        <v>45017</v>
      </c>
      <c r="U132" t="s">
        <v>898</v>
      </c>
      <c r="V132" t="s">
        <v>932</v>
      </c>
      <c r="W132" t="s">
        <v>95</v>
      </c>
      <c r="X132" t="s">
        <v>933</v>
      </c>
      <c r="Y132" s="49">
        <v>131</v>
      </c>
    </row>
    <row r="133" spans="1:25">
      <c r="A133" s="49" t="s">
        <v>23</v>
      </c>
      <c r="B133" s="49" t="str">
        <f>IFERROR(IF(A133="","",A133&amp;COUNTIF(A$2:A133,A133)),"")</f>
        <v>情報科学45</v>
      </c>
      <c r="C133">
        <v>11</v>
      </c>
      <c r="D133">
        <v>132</v>
      </c>
      <c r="E133" t="s">
        <v>84</v>
      </c>
      <c r="F133" t="s">
        <v>22</v>
      </c>
      <c r="G133" t="s">
        <v>85</v>
      </c>
      <c r="H133" t="s">
        <v>662</v>
      </c>
      <c r="I133" t="s">
        <v>854</v>
      </c>
      <c r="J133" t="s">
        <v>855</v>
      </c>
      <c r="K133" s="50">
        <v>9784873119908</v>
      </c>
      <c r="L133" t="s">
        <v>754</v>
      </c>
      <c r="M133" s="49" t="s">
        <v>755</v>
      </c>
      <c r="O133" s="49" t="s">
        <v>934</v>
      </c>
      <c r="P133" t="s">
        <v>935</v>
      </c>
      <c r="Q133" s="51">
        <v>3900</v>
      </c>
      <c r="R133" s="51">
        <v>4290</v>
      </c>
      <c r="S133" t="s">
        <v>936</v>
      </c>
      <c r="T133" s="17">
        <v>45017</v>
      </c>
      <c r="U133" t="s">
        <v>937</v>
      </c>
      <c r="V133" t="s">
        <v>938</v>
      </c>
      <c r="W133" t="s">
        <v>95</v>
      </c>
      <c r="X133" t="s">
        <v>939</v>
      </c>
      <c r="Y133" s="49">
        <v>132</v>
      </c>
    </row>
    <row r="134" spans="1:25">
      <c r="A134" s="49" t="s">
        <v>23</v>
      </c>
      <c r="B134" s="49" t="str">
        <f>IFERROR(IF(A134="","",A134&amp;COUNTIF(A$2:A134,A134)),"")</f>
        <v>情報科学46</v>
      </c>
      <c r="C134">
        <v>11</v>
      </c>
      <c r="D134">
        <v>133</v>
      </c>
      <c r="E134" t="s">
        <v>84</v>
      </c>
      <c r="F134" t="s">
        <v>22</v>
      </c>
      <c r="G134" t="s">
        <v>85</v>
      </c>
      <c r="H134" t="s">
        <v>662</v>
      </c>
      <c r="I134" t="s">
        <v>854</v>
      </c>
      <c r="J134" t="s">
        <v>855</v>
      </c>
      <c r="K134" s="50">
        <v>9784814400249</v>
      </c>
      <c r="L134" t="s">
        <v>754</v>
      </c>
      <c r="M134" s="49" t="s">
        <v>755</v>
      </c>
      <c r="O134" s="49" t="s">
        <v>940</v>
      </c>
      <c r="P134" t="s">
        <v>941</v>
      </c>
      <c r="Q134" s="51">
        <v>4000</v>
      </c>
      <c r="R134" s="51">
        <v>4400</v>
      </c>
      <c r="S134" t="s">
        <v>942</v>
      </c>
      <c r="T134" s="17">
        <v>44986</v>
      </c>
      <c r="U134" t="s">
        <v>943</v>
      </c>
      <c r="V134" t="s">
        <v>944</v>
      </c>
      <c r="W134" t="s">
        <v>95</v>
      </c>
      <c r="X134" t="s">
        <v>945</v>
      </c>
      <c r="Y134" s="49">
        <v>133</v>
      </c>
    </row>
    <row r="135" spans="1:25">
      <c r="A135" s="49" t="s">
        <v>23</v>
      </c>
      <c r="B135" s="49" t="str">
        <f>IFERROR(IF(A135="","",A135&amp;COUNTIF(A$2:A135,A135)),"")</f>
        <v>情報科学47</v>
      </c>
      <c r="C135">
        <v>11</v>
      </c>
      <c r="D135">
        <v>134</v>
      </c>
      <c r="E135" t="s">
        <v>84</v>
      </c>
      <c r="F135" t="s">
        <v>22</v>
      </c>
      <c r="G135" t="s">
        <v>85</v>
      </c>
      <c r="H135" t="s">
        <v>662</v>
      </c>
      <c r="I135" t="s">
        <v>854</v>
      </c>
      <c r="J135" t="s">
        <v>855</v>
      </c>
      <c r="K135" s="50">
        <v>9784814400225</v>
      </c>
      <c r="L135" t="s">
        <v>754</v>
      </c>
      <c r="M135" s="49" t="s">
        <v>755</v>
      </c>
      <c r="O135" s="49" t="s">
        <v>946</v>
      </c>
      <c r="P135" t="s">
        <v>947</v>
      </c>
      <c r="Q135" s="51">
        <v>3000</v>
      </c>
      <c r="R135" s="51">
        <v>3300</v>
      </c>
      <c r="S135" t="s">
        <v>948</v>
      </c>
      <c r="T135" s="17">
        <v>45078</v>
      </c>
      <c r="U135" t="s">
        <v>949</v>
      </c>
      <c r="V135" t="s">
        <v>950</v>
      </c>
      <c r="W135" t="s">
        <v>95</v>
      </c>
      <c r="X135" t="s">
        <v>951</v>
      </c>
      <c r="Y135" s="49">
        <v>134</v>
      </c>
    </row>
    <row r="136" spans="1:25">
      <c r="A136" s="49" t="s">
        <v>23</v>
      </c>
      <c r="B136" s="49" t="str">
        <f>IFERROR(IF(A136="","",A136&amp;COUNTIF(A$2:A136,A136)),"")</f>
        <v>情報科学48</v>
      </c>
      <c r="C136">
        <v>11</v>
      </c>
      <c r="D136">
        <v>135</v>
      </c>
      <c r="E136" t="s">
        <v>84</v>
      </c>
      <c r="F136" t="s">
        <v>22</v>
      </c>
      <c r="G136" t="s">
        <v>85</v>
      </c>
      <c r="H136" t="s">
        <v>662</v>
      </c>
      <c r="I136" t="s">
        <v>854</v>
      </c>
      <c r="J136" t="s">
        <v>855</v>
      </c>
      <c r="K136" s="50">
        <v>9784814400416</v>
      </c>
      <c r="L136" t="s">
        <v>754</v>
      </c>
      <c r="M136" s="49" t="s">
        <v>755</v>
      </c>
      <c r="O136" s="49" t="s">
        <v>952</v>
      </c>
      <c r="P136" t="s">
        <v>953</v>
      </c>
      <c r="Q136" s="51">
        <v>2800</v>
      </c>
      <c r="R136" s="51">
        <v>3080</v>
      </c>
      <c r="S136" t="s">
        <v>954</v>
      </c>
      <c r="T136" s="17">
        <v>45139</v>
      </c>
      <c r="U136" t="s">
        <v>955</v>
      </c>
      <c r="V136" t="s">
        <v>956</v>
      </c>
      <c r="W136" t="s">
        <v>95</v>
      </c>
      <c r="X136" t="s">
        <v>957</v>
      </c>
      <c r="Y136" s="49">
        <v>135</v>
      </c>
    </row>
    <row r="137" spans="1:25">
      <c r="A137" s="49" t="s">
        <v>23</v>
      </c>
      <c r="B137" s="49" t="str">
        <f>IFERROR(IF(A137="","",A137&amp;COUNTIF(A$2:A137,A137)),"")</f>
        <v>情報科学49</v>
      </c>
      <c r="C137">
        <v>11</v>
      </c>
      <c r="D137">
        <v>136</v>
      </c>
      <c r="E137" t="s">
        <v>84</v>
      </c>
      <c r="F137" t="s">
        <v>22</v>
      </c>
      <c r="G137" t="s">
        <v>85</v>
      </c>
      <c r="H137" t="s">
        <v>662</v>
      </c>
      <c r="I137" t="s">
        <v>854</v>
      </c>
      <c r="J137" t="s">
        <v>855</v>
      </c>
      <c r="K137" s="50">
        <v>9784814400171</v>
      </c>
      <c r="L137" t="s">
        <v>754</v>
      </c>
      <c r="M137" s="49" t="s">
        <v>755</v>
      </c>
      <c r="O137" s="49" t="s">
        <v>958</v>
      </c>
      <c r="P137" t="s">
        <v>959</v>
      </c>
      <c r="Q137" s="51">
        <v>3600</v>
      </c>
      <c r="R137" s="51">
        <v>3960</v>
      </c>
      <c r="S137" t="s">
        <v>960</v>
      </c>
      <c r="T137" s="17">
        <v>44986</v>
      </c>
      <c r="U137" t="s">
        <v>961</v>
      </c>
      <c r="V137" t="s">
        <v>962</v>
      </c>
      <c r="W137" t="s">
        <v>95</v>
      </c>
      <c r="X137" t="s">
        <v>963</v>
      </c>
      <c r="Y137" s="49">
        <v>136</v>
      </c>
    </row>
    <row r="138" spans="1:25">
      <c r="A138" s="49" t="s">
        <v>23</v>
      </c>
      <c r="B138" s="49" t="str">
        <f>IFERROR(IF(A138="","",A138&amp;COUNTIF(A$2:A138,A138)),"")</f>
        <v>情報科学50</v>
      </c>
      <c r="C138">
        <v>11</v>
      </c>
      <c r="D138">
        <v>137</v>
      </c>
      <c r="E138" t="s">
        <v>84</v>
      </c>
      <c r="F138" t="s">
        <v>22</v>
      </c>
      <c r="G138" t="s">
        <v>85</v>
      </c>
      <c r="H138" t="s">
        <v>662</v>
      </c>
      <c r="I138" t="s">
        <v>854</v>
      </c>
      <c r="J138" t="s">
        <v>855</v>
      </c>
      <c r="K138" s="50">
        <v>9784814400362</v>
      </c>
      <c r="L138" t="s">
        <v>754</v>
      </c>
      <c r="M138" s="49" t="s">
        <v>755</v>
      </c>
      <c r="O138" s="49" t="s">
        <v>964</v>
      </c>
      <c r="P138" t="s">
        <v>965</v>
      </c>
      <c r="Q138" s="52">
        <v>3399.99999999999</v>
      </c>
      <c r="R138" s="51">
        <v>3740</v>
      </c>
      <c r="S138" t="s">
        <v>966</v>
      </c>
      <c r="T138" s="17">
        <v>45078</v>
      </c>
      <c r="U138" t="s">
        <v>967</v>
      </c>
      <c r="V138" t="s">
        <v>968</v>
      </c>
      <c r="W138" t="s">
        <v>95</v>
      </c>
      <c r="X138" t="s">
        <v>969</v>
      </c>
      <c r="Y138" s="49">
        <v>137</v>
      </c>
    </row>
    <row r="139" spans="1:25">
      <c r="A139" s="49" t="s">
        <v>23</v>
      </c>
      <c r="B139" s="49" t="str">
        <f>IFERROR(IF(A139="","",A139&amp;COUNTIF(A$2:A139,A139)),"")</f>
        <v>情報科学51</v>
      </c>
      <c r="C139">
        <v>11</v>
      </c>
      <c r="D139">
        <v>138</v>
      </c>
      <c r="E139" t="s">
        <v>84</v>
      </c>
      <c r="F139" t="s">
        <v>22</v>
      </c>
      <c r="G139" t="s">
        <v>85</v>
      </c>
      <c r="H139" t="s">
        <v>662</v>
      </c>
      <c r="I139" t="s">
        <v>854</v>
      </c>
      <c r="J139" t="s">
        <v>855</v>
      </c>
      <c r="K139" s="50">
        <v>9784814400218</v>
      </c>
      <c r="L139" t="s">
        <v>754</v>
      </c>
      <c r="M139" s="49" t="s">
        <v>755</v>
      </c>
      <c r="O139" s="49" t="s">
        <v>970</v>
      </c>
      <c r="P139" t="s">
        <v>971</v>
      </c>
      <c r="Q139" s="51">
        <v>2800</v>
      </c>
      <c r="R139" s="51">
        <v>3080</v>
      </c>
      <c r="S139" t="s">
        <v>972</v>
      </c>
      <c r="T139" s="17">
        <v>45017</v>
      </c>
      <c r="U139" t="s">
        <v>973</v>
      </c>
      <c r="V139" t="s">
        <v>974</v>
      </c>
      <c r="W139" t="s">
        <v>95</v>
      </c>
      <c r="X139" t="s">
        <v>975</v>
      </c>
      <c r="Y139" s="49">
        <v>138</v>
      </c>
    </row>
    <row r="140" spans="1:25">
      <c r="A140" s="49" t="s">
        <v>23</v>
      </c>
      <c r="B140" s="49" t="str">
        <f>IFERROR(IF(A140="","",A140&amp;COUNTIF(A$2:A140,A140)),"")</f>
        <v>情報科学52</v>
      </c>
      <c r="C140">
        <v>11</v>
      </c>
      <c r="D140">
        <v>139</v>
      </c>
      <c r="E140" t="s">
        <v>84</v>
      </c>
      <c r="F140" t="s">
        <v>22</v>
      </c>
      <c r="G140" t="s">
        <v>85</v>
      </c>
      <c r="H140" t="s">
        <v>662</v>
      </c>
      <c r="I140" t="s">
        <v>854</v>
      </c>
      <c r="J140" t="s">
        <v>855</v>
      </c>
      <c r="K140" s="50">
        <v>9784873119274</v>
      </c>
      <c r="L140" t="s">
        <v>754</v>
      </c>
      <c r="M140" s="49" t="s">
        <v>755</v>
      </c>
      <c r="O140" s="49" t="s">
        <v>976</v>
      </c>
      <c r="P140" t="s">
        <v>977</v>
      </c>
      <c r="Q140" s="51">
        <v>3900</v>
      </c>
      <c r="R140" s="51">
        <v>4290</v>
      </c>
      <c r="S140" t="s">
        <v>978</v>
      </c>
      <c r="T140" s="17">
        <v>44986</v>
      </c>
      <c r="U140" t="s">
        <v>979</v>
      </c>
      <c r="V140" t="s">
        <v>980</v>
      </c>
      <c r="W140" t="s">
        <v>95</v>
      </c>
      <c r="X140" t="s">
        <v>981</v>
      </c>
      <c r="Y140" s="49">
        <v>139</v>
      </c>
    </row>
    <row r="141" spans="1:25">
      <c r="A141" s="49" t="s">
        <v>23</v>
      </c>
      <c r="B141" s="49" t="str">
        <f>IFERROR(IF(A141="","",A141&amp;COUNTIF(A$2:A141,A141)),"")</f>
        <v>情報科学53</v>
      </c>
      <c r="C141">
        <v>11</v>
      </c>
      <c r="D141">
        <v>140</v>
      </c>
      <c r="E141" t="s">
        <v>84</v>
      </c>
      <c r="F141" t="s">
        <v>22</v>
      </c>
      <c r="G141" t="s">
        <v>85</v>
      </c>
      <c r="H141" t="s">
        <v>662</v>
      </c>
      <c r="I141" t="s">
        <v>854</v>
      </c>
      <c r="J141" t="s">
        <v>855</v>
      </c>
      <c r="K141" s="50">
        <v>9784814400072</v>
      </c>
      <c r="L141" t="s">
        <v>754</v>
      </c>
      <c r="M141" s="49" t="s">
        <v>755</v>
      </c>
      <c r="O141" s="49" t="s">
        <v>982</v>
      </c>
      <c r="P141" t="s">
        <v>983</v>
      </c>
      <c r="Q141" s="52">
        <v>5999.99999999999</v>
      </c>
      <c r="R141" s="51">
        <v>6600</v>
      </c>
      <c r="S141" t="s">
        <v>984</v>
      </c>
      <c r="T141" s="17">
        <v>44927</v>
      </c>
      <c r="U141" t="s">
        <v>985</v>
      </c>
      <c r="V141" t="s">
        <v>986</v>
      </c>
      <c r="W141" t="s">
        <v>95</v>
      </c>
      <c r="X141" t="s">
        <v>987</v>
      </c>
      <c r="Y141" s="49">
        <v>140</v>
      </c>
    </row>
    <row r="142" spans="1:25">
      <c r="A142" s="49" t="s">
        <v>23</v>
      </c>
      <c r="B142" s="49" t="str">
        <f>IFERROR(IF(A142="","",A142&amp;COUNTIF(A$2:A142,A142)),"")</f>
        <v>情報科学54</v>
      </c>
      <c r="C142">
        <v>11</v>
      </c>
      <c r="D142">
        <v>141</v>
      </c>
      <c r="E142" t="s">
        <v>84</v>
      </c>
      <c r="F142" t="s">
        <v>22</v>
      </c>
      <c r="G142" t="s">
        <v>85</v>
      </c>
      <c r="H142" t="s">
        <v>662</v>
      </c>
      <c r="I142" t="s">
        <v>854</v>
      </c>
      <c r="J142" t="s">
        <v>855</v>
      </c>
      <c r="K142" s="50">
        <v>9784320125667</v>
      </c>
      <c r="L142" t="s">
        <v>115</v>
      </c>
      <c r="M142" s="49" t="s">
        <v>116</v>
      </c>
      <c r="O142" s="49" t="s">
        <v>988</v>
      </c>
      <c r="P142" t="s">
        <v>989</v>
      </c>
      <c r="Q142" s="51">
        <v>3900</v>
      </c>
      <c r="R142" s="51">
        <v>4290</v>
      </c>
      <c r="S142" t="s">
        <v>990</v>
      </c>
      <c r="T142" t="s">
        <v>106</v>
      </c>
      <c r="U142" t="s">
        <v>991</v>
      </c>
      <c r="V142" t="s">
        <v>992</v>
      </c>
      <c r="W142" t="s">
        <v>95</v>
      </c>
      <c r="X142" t="s">
        <v>993</v>
      </c>
      <c r="Y142" s="49">
        <v>141</v>
      </c>
    </row>
    <row r="143" spans="1:25">
      <c r="A143" s="49" t="s">
        <v>23</v>
      </c>
      <c r="B143" s="49" t="str">
        <f>IFERROR(IF(A143="","",A143&amp;COUNTIF(A$2:A143,A143)),"")</f>
        <v>情報科学55</v>
      </c>
      <c r="C143">
        <v>11</v>
      </c>
      <c r="D143">
        <v>142</v>
      </c>
      <c r="E143" t="s">
        <v>84</v>
      </c>
      <c r="F143" t="s">
        <v>22</v>
      </c>
      <c r="G143" t="s">
        <v>85</v>
      </c>
      <c r="H143" t="s">
        <v>662</v>
      </c>
      <c r="I143" t="s">
        <v>854</v>
      </c>
      <c r="J143" t="s">
        <v>855</v>
      </c>
      <c r="K143" s="50">
        <v>9784320125025</v>
      </c>
      <c r="L143" t="s">
        <v>115</v>
      </c>
      <c r="M143" s="49" t="s">
        <v>116</v>
      </c>
      <c r="O143" s="49" t="s">
        <v>994</v>
      </c>
      <c r="P143" t="s">
        <v>995</v>
      </c>
      <c r="Q143" s="51">
        <v>3300</v>
      </c>
      <c r="R143" s="51">
        <v>3630</v>
      </c>
      <c r="S143" t="s">
        <v>996</v>
      </c>
      <c r="T143" t="s">
        <v>155</v>
      </c>
      <c r="U143" t="s">
        <v>997</v>
      </c>
      <c r="V143" t="s">
        <v>998</v>
      </c>
      <c r="W143" t="s">
        <v>95</v>
      </c>
      <c r="X143" t="s">
        <v>999</v>
      </c>
      <c r="Y143" s="49">
        <v>142</v>
      </c>
    </row>
    <row r="144" spans="1:25">
      <c r="A144" s="49" t="s">
        <v>23</v>
      </c>
      <c r="B144" s="49" t="str">
        <f>IFERROR(IF(A144="","",A144&amp;COUNTIF(A$2:A144,A144)),"")</f>
        <v>情報科学56</v>
      </c>
      <c r="C144">
        <v>12</v>
      </c>
      <c r="D144">
        <v>143</v>
      </c>
      <c r="E144" t="s">
        <v>84</v>
      </c>
      <c r="F144" t="s">
        <v>22</v>
      </c>
      <c r="G144" t="s">
        <v>85</v>
      </c>
      <c r="H144" t="s">
        <v>662</v>
      </c>
      <c r="I144" t="s">
        <v>854</v>
      </c>
      <c r="J144" t="s">
        <v>855</v>
      </c>
      <c r="K144" s="50">
        <v>9784320125612</v>
      </c>
      <c r="L144" t="s">
        <v>115</v>
      </c>
      <c r="M144" s="49" t="s">
        <v>116</v>
      </c>
      <c r="O144" s="49" t="s">
        <v>1000</v>
      </c>
      <c r="P144" t="s">
        <v>1001</v>
      </c>
      <c r="Q144" s="51">
        <v>3400</v>
      </c>
      <c r="R144" s="51">
        <v>3740</v>
      </c>
      <c r="S144" t="s">
        <v>1002</v>
      </c>
      <c r="T144" t="s">
        <v>231</v>
      </c>
      <c r="U144" t="s">
        <v>1003</v>
      </c>
      <c r="V144" t="s">
        <v>1004</v>
      </c>
      <c r="W144" t="s">
        <v>95</v>
      </c>
      <c r="X144" t="s">
        <v>1005</v>
      </c>
      <c r="Y144" s="49">
        <v>143</v>
      </c>
    </row>
    <row r="145" spans="1:25">
      <c r="A145" s="49" t="s">
        <v>23</v>
      </c>
      <c r="B145" s="49" t="str">
        <f>IFERROR(IF(A145="","",A145&amp;COUNTIF(A$2:A145,A145)),"")</f>
        <v>情報科学57</v>
      </c>
      <c r="C145">
        <v>12</v>
      </c>
      <c r="D145">
        <v>144</v>
      </c>
      <c r="E145" t="s">
        <v>84</v>
      </c>
      <c r="F145" t="s">
        <v>22</v>
      </c>
      <c r="G145" t="s">
        <v>85</v>
      </c>
      <c r="H145" t="s">
        <v>662</v>
      </c>
      <c r="I145" t="s">
        <v>854</v>
      </c>
      <c r="J145" t="s">
        <v>855</v>
      </c>
      <c r="K145" s="50">
        <v>9784320125629</v>
      </c>
      <c r="L145" t="s">
        <v>115</v>
      </c>
      <c r="M145" s="49" t="s">
        <v>116</v>
      </c>
      <c r="O145" s="49" t="s">
        <v>1006</v>
      </c>
      <c r="P145" t="s">
        <v>1001</v>
      </c>
      <c r="Q145" s="51">
        <v>3400</v>
      </c>
      <c r="R145" s="51">
        <v>3740</v>
      </c>
      <c r="S145" t="s">
        <v>1002</v>
      </c>
      <c r="T145" t="s">
        <v>231</v>
      </c>
      <c r="U145" t="s">
        <v>1007</v>
      </c>
      <c r="V145" t="s">
        <v>1008</v>
      </c>
      <c r="W145" t="s">
        <v>95</v>
      </c>
      <c r="X145" t="s">
        <v>1009</v>
      </c>
      <c r="Y145" s="49">
        <v>144</v>
      </c>
    </row>
    <row r="146" spans="1:25">
      <c r="A146" s="49" t="s">
        <v>23</v>
      </c>
      <c r="B146" s="49" t="str">
        <f>IFERROR(IF(A146="","",A146&amp;COUNTIF(A$2:A146,A146)),"")</f>
        <v>情報科学58</v>
      </c>
      <c r="C146">
        <v>12</v>
      </c>
      <c r="D146">
        <v>145</v>
      </c>
      <c r="E146" t="s">
        <v>84</v>
      </c>
      <c r="F146" t="s">
        <v>22</v>
      </c>
      <c r="G146" t="s">
        <v>85</v>
      </c>
      <c r="H146" t="s">
        <v>662</v>
      </c>
      <c r="I146" t="s">
        <v>854</v>
      </c>
      <c r="J146" t="s">
        <v>855</v>
      </c>
      <c r="K146" s="50">
        <v>9784320125636</v>
      </c>
      <c r="L146" t="s">
        <v>115</v>
      </c>
      <c r="M146" s="49" t="s">
        <v>116</v>
      </c>
      <c r="O146" s="49" t="s">
        <v>1010</v>
      </c>
      <c r="P146" t="s">
        <v>1001</v>
      </c>
      <c r="Q146" s="51">
        <v>3900</v>
      </c>
      <c r="R146" s="51">
        <v>4290</v>
      </c>
      <c r="S146" t="s">
        <v>1002</v>
      </c>
      <c r="T146" t="s">
        <v>155</v>
      </c>
      <c r="U146" t="s">
        <v>1011</v>
      </c>
      <c r="V146" t="s">
        <v>1012</v>
      </c>
      <c r="W146" t="s">
        <v>95</v>
      </c>
      <c r="X146" t="s">
        <v>1013</v>
      </c>
      <c r="Y146" s="49">
        <v>145</v>
      </c>
    </row>
    <row r="147" spans="1:25">
      <c r="A147" s="49" t="s">
        <v>23</v>
      </c>
      <c r="B147" s="49" t="str">
        <f>IFERROR(IF(A147="","",A147&amp;COUNTIF(A$2:A147,A147)),"")</f>
        <v>情報科学59</v>
      </c>
      <c r="C147">
        <v>12</v>
      </c>
      <c r="D147">
        <v>146</v>
      </c>
      <c r="E147" t="s">
        <v>84</v>
      </c>
      <c r="F147" t="s">
        <v>22</v>
      </c>
      <c r="G147" t="s">
        <v>85</v>
      </c>
      <c r="H147" t="s">
        <v>662</v>
      </c>
      <c r="I147" t="s">
        <v>854</v>
      </c>
      <c r="J147" t="s">
        <v>855</v>
      </c>
      <c r="K147" s="50">
        <v>9784320125643</v>
      </c>
      <c r="L147" t="s">
        <v>115</v>
      </c>
      <c r="M147" s="49" t="s">
        <v>116</v>
      </c>
      <c r="O147" s="49" t="s">
        <v>1014</v>
      </c>
      <c r="P147" t="s">
        <v>1015</v>
      </c>
      <c r="Q147" s="51">
        <v>4000</v>
      </c>
      <c r="R147" s="51">
        <v>4400</v>
      </c>
      <c r="S147" t="s">
        <v>1016</v>
      </c>
      <c r="T147" t="s">
        <v>106</v>
      </c>
      <c r="U147" t="s">
        <v>1017</v>
      </c>
      <c r="V147" t="s">
        <v>1018</v>
      </c>
      <c r="W147" t="s">
        <v>95</v>
      </c>
      <c r="X147" t="s">
        <v>1019</v>
      </c>
      <c r="Y147" s="49">
        <v>146</v>
      </c>
    </row>
    <row r="148" spans="1:25">
      <c r="A148" s="49" t="s">
        <v>23</v>
      </c>
      <c r="B148" s="49" t="str">
        <f>IFERROR(IF(A148="","",A148&amp;COUNTIF(A$2:A148,A148)),"")</f>
        <v>情報科学60</v>
      </c>
      <c r="C148">
        <v>12</v>
      </c>
      <c r="D148">
        <v>147</v>
      </c>
      <c r="E148" t="s">
        <v>84</v>
      </c>
      <c r="F148" t="s">
        <v>22</v>
      </c>
      <c r="G148" t="s">
        <v>85</v>
      </c>
      <c r="H148" t="s">
        <v>662</v>
      </c>
      <c r="I148" t="s">
        <v>854</v>
      </c>
      <c r="J148" t="s">
        <v>855</v>
      </c>
      <c r="K148" s="50">
        <v>9784764906655</v>
      </c>
      <c r="L148" t="s">
        <v>144</v>
      </c>
      <c r="M148" s="49" t="s">
        <v>145</v>
      </c>
      <c r="O148" s="49" t="s">
        <v>1020</v>
      </c>
      <c r="P148" t="s">
        <v>1021</v>
      </c>
      <c r="Q148" s="51">
        <v>2250</v>
      </c>
      <c r="R148" s="51">
        <v>2475</v>
      </c>
      <c r="S148" t="s">
        <v>1022</v>
      </c>
      <c r="T148" t="s">
        <v>92</v>
      </c>
      <c r="U148" t="s">
        <v>1023</v>
      </c>
      <c r="V148" t="s">
        <v>1024</v>
      </c>
      <c r="W148" t="s">
        <v>95</v>
      </c>
      <c r="X148" t="s">
        <v>1025</v>
      </c>
      <c r="Y148" s="49">
        <v>147</v>
      </c>
    </row>
    <row r="149" spans="1:25">
      <c r="A149" s="49" t="s">
        <v>23</v>
      </c>
      <c r="B149" s="49" t="str">
        <f>IFERROR(IF(A149="","",A149&amp;COUNTIF(A$2:A149,A149)),"")</f>
        <v>情報科学61</v>
      </c>
      <c r="C149">
        <v>12</v>
      </c>
      <c r="D149">
        <v>148</v>
      </c>
      <c r="E149" t="s">
        <v>84</v>
      </c>
      <c r="F149" t="s">
        <v>22</v>
      </c>
      <c r="G149" t="s">
        <v>85</v>
      </c>
      <c r="H149" t="s">
        <v>662</v>
      </c>
      <c r="I149" t="s">
        <v>854</v>
      </c>
      <c r="J149" t="s">
        <v>855</v>
      </c>
      <c r="K149" s="50">
        <v>9784764960503</v>
      </c>
      <c r="L149" t="s">
        <v>144</v>
      </c>
      <c r="M149" s="49" t="s">
        <v>145</v>
      </c>
      <c r="O149" s="49" t="s">
        <v>1026</v>
      </c>
      <c r="P149" t="s">
        <v>1027</v>
      </c>
      <c r="Q149" s="51">
        <v>3500</v>
      </c>
      <c r="R149" s="51">
        <v>3850</v>
      </c>
      <c r="S149" t="s">
        <v>1028</v>
      </c>
      <c r="T149" t="s">
        <v>155</v>
      </c>
      <c r="U149" t="s">
        <v>1029</v>
      </c>
      <c r="V149" t="s">
        <v>1030</v>
      </c>
      <c r="W149" t="s">
        <v>95</v>
      </c>
      <c r="X149" t="s">
        <v>1031</v>
      </c>
      <c r="Y149" s="49">
        <v>148</v>
      </c>
    </row>
    <row r="150" spans="1:25">
      <c r="A150" s="49" t="s">
        <v>23</v>
      </c>
      <c r="B150" s="49" t="str">
        <f>IFERROR(IF(A150="","",A150&amp;COUNTIF(A$2:A150,A150)),"")</f>
        <v>情報科学62</v>
      </c>
      <c r="C150">
        <v>12</v>
      </c>
      <c r="D150">
        <v>149</v>
      </c>
      <c r="E150" t="s">
        <v>84</v>
      </c>
      <c r="F150" t="s">
        <v>22</v>
      </c>
      <c r="G150" t="s">
        <v>85</v>
      </c>
      <c r="H150" t="s">
        <v>662</v>
      </c>
      <c r="I150" t="s">
        <v>854</v>
      </c>
      <c r="J150" t="s">
        <v>855</v>
      </c>
      <c r="K150" s="50">
        <v>9784764960510</v>
      </c>
      <c r="L150" t="s">
        <v>144</v>
      </c>
      <c r="M150" s="49" t="s">
        <v>145</v>
      </c>
      <c r="O150" s="49" t="s">
        <v>1032</v>
      </c>
      <c r="P150" t="s">
        <v>1033</v>
      </c>
      <c r="Q150" s="51">
        <v>3500</v>
      </c>
      <c r="R150" s="51">
        <v>2970</v>
      </c>
      <c r="S150" t="s">
        <v>1034</v>
      </c>
      <c r="T150" t="s">
        <v>231</v>
      </c>
      <c r="U150" t="s">
        <v>1035</v>
      </c>
      <c r="V150" t="s">
        <v>1036</v>
      </c>
      <c r="W150" t="s">
        <v>95</v>
      </c>
      <c r="X150" t="s">
        <v>1037</v>
      </c>
      <c r="Y150" s="49">
        <v>149</v>
      </c>
    </row>
    <row r="151" spans="1:25">
      <c r="A151" s="49" t="s">
        <v>23</v>
      </c>
      <c r="B151" s="49" t="str">
        <f>IFERROR(IF(A151="","",A151&amp;COUNTIF(A$2:A151,A151)),"")</f>
        <v>情報科学63</v>
      </c>
      <c r="C151">
        <v>12</v>
      </c>
      <c r="D151">
        <v>150</v>
      </c>
      <c r="E151" t="s">
        <v>84</v>
      </c>
      <c r="F151" t="s">
        <v>22</v>
      </c>
      <c r="G151" t="s">
        <v>85</v>
      </c>
      <c r="H151" t="s">
        <v>662</v>
      </c>
      <c r="I151" t="s">
        <v>854</v>
      </c>
      <c r="J151" t="s">
        <v>855</v>
      </c>
      <c r="K151" s="50">
        <v>9784764906464</v>
      </c>
      <c r="L151" t="s">
        <v>144</v>
      </c>
      <c r="M151" s="49" t="s">
        <v>145</v>
      </c>
      <c r="O151" s="49" t="s">
        <v>1038</v>
      </c>
      <c r="P151" t="s">
        <v>1039</v>
      </c>
      <c r="Q151" s="51">
        <v>5500</v>
      </c>
      <c r="R151" s="51">
        <v>6050</v>
      </c>
      <c r="S151" t="s">
        <v>1040</v>
      </c>
      <c r="T151" t="s">
        <v>308</v>
      </c>
      <c r="U151" t="s">
        <v>1041</v>
      </c>
      <c r="V151" t="s">
        <v>1042</v>
      </c>
      <c r="W151" t="s">
        <v>95</v>
      </c>
      <c r="X151" t="s">
        <v>1043</v>
      </c>
      <c r="Y151" s="49">
        <v>150</v>
      </c>
    </row>
    <row r="152" spans="1:25">
      <c r="A152" s="49" t="s">
        <v>23</v>
      </c>
      <c r="B152" s="49" t="str">
        <f>IFERROR(IF(A152="","",A152&amp;COUNTIF(A$2:A152,A152)),"")</f>
        <v>情報科学64</v>
      </c>
      <c r="C152">
        <v>12</v>
      </c>
      <c r="D152">
        <v>151</v>
      </c>
      <c r="E152" t="s">
        <v>84</v>
      </c>
      <c r="F152" t="s">
        <v>22</v>
      </c>
      <c r="G152" t="s">
        <v>85</v>
      </c>
      <c r="H152" t="s">
        <v>662</v>
      </c>
      <c r="I152" t="s">
        <v>854</v>
      </c>
      <c r="J152" t="s">
        <v>855</v>
      </c>
      <c r="K152" s="50">
        <v>9784798172439</v>
      </c>
      <c r="L152" t="s">
        <v>278</v>
      </c>
      <c r="M152" s="49" t="s">
        <v>279</v>
      </c>
      <c r="O152" s="49" t="s">
        <v>1044</v>
      </c>
      <c r="P152" t="s">
        <v>1045</v>
      </c>
      <c r="Q152" s="51">
        <v>2480</v>
      </c>
      <c r="R152" s="51">
        <v>2728</v>
      </c>
      <c r="S152" t="s">
        <v>1046</v>
      </c>
      <c r="T152" s="17">
        <v>44958</v>
      </c>
      <c r="U152" t="s">
        <v>1047</v>
      </c>
      <c r="V152" t="s">
        <v>1048</v>
      </c>
      <c r="W152" t="s">
        <v>95</v>
      </c>
      <c r="X152" t="s">
        <v>1049</v>
      </c>
      <c r="Y152" s="49">
        <v>151</v>
      </c>
    </row>
    <row r="153" spans="1:25">
      <c r="A153" s="49" t="s">
        <v>23</v>
      </c>
      <c r="B153" s="49" t="str">
        <f>IFERROR(IF(A153="","",A153&amp;COUNTIF(A$2:A153,A153)),"")</f>
        <v>情報科学65</v>
      </c>
      <c r="C153">
        <v>12</v>
      </c>
      <c r="D153">
        <v>152</v>
      </c>
      <c r="E153" t="s">
        <v>84</v>
      </c>
      <c r="F153" t="s">
        <v>22</v>
      </c>
      <c r="G153" t="s">
        <v>85</v>
      </c>
      <c r="H153" t="s">
        <v>662</v>
      </c>
      <c r="I153" t="s">
        <v>854</v>
      </c>
      <c r="J153" t="s">
        <v>855</v>
      </c>
      <c r="K153" s="50">
        <v>9784798179797</v>
      </c>
      <c r="L153" t="s">
        <v>278</v>
      </c>
      <c r="M153" s="49" t="s">
        <v>279</v>
      </c>
      <c r="O153" s="49" t="s">
        <v>1050</v>
      </c>
      <c r="P153" t="s">
        <v>1051</v>
      </c>
      <c r="Q153" s="51">
        <v>3600</v>
      </c>
      <c r="R153" s="51">
        <v>3960</v>
      </c>
      <c r="S153" t="s">
        <v>1052</v>
      </c>
      <c r="T153" s="17">
        <v>45017</v>
      </c>
      <c r="U153" t="s">
        <v>1053</v>
      </c>
      <c r="V153" t="s">
        <v>1054</v>
      </c>
      <c r="W153" t="s">
        <v>95</v>
      </c>
      <c r="X153" t="s">
        <v>1055</v>
      </c>
      <c r="Y153" s="49">
        <v>152</v>
      </c>
    </row>
    <row r="154" spans="1:25">
      <c r="A154" s="49" t="s">
        <v>23</v>
      </c>
      <c r="B154" s="49" t="str">
        <f>IFERROR(IF(A154="","",A154&amp;COUNTIF(A$2:A154,A154)),"")</f>
        <v>情報科学66</v>
      </c>
      <c r="C154">
        <v>12</v>
      </c>
      <c r="D154">
        <v>153</v>
      </c>
      <c r="E154" t="s">
        <v>84</v>
      </c>
      <c r="F154" t="s">
        <v>22</v>
      </c>
      <c r="G154" t="s">
        <v>85</v>
      </c>
      <c r="H154" t="s">
        <v>662</v>
      </c>
      <c r="I154" t="s">
        <v>854</v>
      </c>
      <c r="J154" t="s">
        <v>855</v>
      </c>
      <c r="K154" s="50">
        <v>9784807920327</v>
      </c>
      <c r="L154" t="s">
        <v>295</v>
      </c>
      <c r="M154" s="49" t="s">
        <v>296</v>
      </c>
      <c r="O154" s="49" t="s">
        <v>1056</v>
      </c>
      <c r="P154" t="s">
        <v>1057</v>
      </c>
      <c r="Q154" s="51">
        <v>4000</v>
      </c>
      <c r="R154" s="51">
        <v>4400</v>
      </c>
      <c r="S154" t="s">
        <v>1058</v>
      </c>
      <c r="T154" t="s">
        <v>127</v>
      </c>
      <c r="U154" t="s">
        <v>1059</v>
      </c>
      <c r="V154" t="s">
        <v>1060</v>
      </c>
      <c r="W154" t="s">
        <v>95</v>
      </c>
      <c r="X154" t="s">
        <v>1061</v>
      </c>
      <c r="Y154" s="49">
        <v>153</v>
      </c>
    </row>
    <row r="155" spans="1:25">
      <c r="A155" s="49" t="s">
        <v>23</v>
      </c>
      <c r="B155" s="49" t="str">
        <f>IFERROR(IF(A155="","",A155&amp;COUNTIF(A$2:A155,A155)),"")</f>
        <v>情報科学67</v>
      </c>
      <c r="C155">
        <v>12</v>
      </c>
      <c r="D155">
        <v>154</v>
      </c>
      <c r="E155" t="s">
        <v>84</v>
      </c>
      <c r="F155" t="s">
        <v>22</v>
      </c>
      <c r="G155" t="s">
        <v>85</v>
      </c>
      <c r="H155" t="s">
        <v>662</v>
      </c>
      <c r="I155" t="s">
        <v>854</v>
      </c>
      <c r="J155" t="s">
        <v>855</v>
      </c>
      <c r="K155" s="50">
        <v>9784807920303</v>
      </c>
      <c r="L155" t="s">
        <v>295</v>
      </c>
      <c r="M155" s="49" t="s">
        <v>296</v>
      </c>
      <c r="O155" s="49" t="s">
        <v>1062</v>
      </c>
      <c r="P155" t="s">
        <v>1063</v>
      </c>
      <c r="Q155" s="51">
        <v>3500</v>
      </c>
      <c r="R155" s="51">
        <v>3850</v>
      </c>
      <c r="S155" t="s">
        <v>1064</v>
      </c>
      <c r="T155" t="s">
        <v>274</v>
      </c>
      <c r="U155" t="s">
        <v>518</v>
      </c>
      <c r="V155" t="s">
        <v>1065</v>
      </c>
      <c r="W155" t="s">
        <v>95</v>
      </c>
      <c r="X155" t="s">
        <v>1066</v>
      </c>
      <c r="Y155" s="49">
        <v>154</v>
      </c>
    </row>
    <row r="156" spans="1:25">
      <c r="A156" s="49" t="s">
        <v>23</v>
      </c>
      <c r="B156" s="49" t="str">
        <f>IFERROR(IF(A156="","",A156&amp;COUNTIF(A$2:A156,A156)),"")</f>
        <v>情報科学68</v>
      </c>
      <c r="C156">
        <v>12</v>
      </c>
      <c r="D156">
        <v>155</v>
      </c>
      <c r="E156" t="s">
        <v>84</v>
      </c>
      <c r="F156" t="s">
        <v>22</v>
      </c>
      <c r="G156" t="s">
        <v>85</v>
      </c>
      <c r="H156" t="s">
        <v>662</v>
      </c>
      <c r="I156" t="s">
        <v>854</v>
      </c>
      <c r="J156" t="s">
        <v>855</v>
      </c>
      <c r="K156" s="50">
        <v>9784621307632</v>
      </c>
      <c r="L156" t="s">
        <v>303</v>
      </c>
      <c r="M156" s="49" t="s">
        <v>304</v>
      </c>
      <c r="O156" s="49" t="s">
        <v>1067</v>
      </c>
      <c r="P156" t="s">
        <v>1068</v>
      </c>
      <c r="Q156" s="51">
        <v>4500</v>
      </c>
      <c r="R156" s="51">
        <v>4950</v>
      </c>
      <c r="S156" t="s">
        <v>1069</v>
      </c>
      <c r="T156" t="s">
        <v>308</v>
      </c>
      <c r="U156" t="s">
        <v>783</v>
      </c>
      <c r="V156" t="s">
        <v>1070</v>
      </c>
      <c r="W156" t="s">
        <v>95</v>
      </c>
      <c r="X156" t="s">
        <v>1071</v>
      </c>
      <c r="Y156" s="49">
        <v>155</v>
      </c>
    </row>
    <row r="157" spans="1:25">
      <c r="A157" s="49" t="s">
        <v>25</v>
      </c>
      <c r="B157" s="49" t="str">
        <f>IFERROR(IF(A157="","",A157&amp;COUNTIF(A$2:A157,A157)),"")</f>
        <v>総記・科学一般1</v>
      </c>
      <c r="C157">
        <v>12</v>
      </c>
      <c r="D157">
        <v>156</v>
      </c>
      <c r="E157" t="s">
        <v>84</v>
      </c>
      <c r="F157" t="s">
        <v>24</v>
      </c>
      <c r="G157" t="s">
        <v>85</v>
      </c>
      <c r="H157" t="s">
        <v>1072</v>
      </c>
      <c r="K157" s="50">
        <v>9784254160499</v>
      </c>
      <c r="L157" t="s">
        <v>87</v>
      </c>
      <c r="M157" s="49" t="s">
        <v>88</v>
      </c>
      <c r="O157" s="49" t="s">
        <v>1073</v>
      </c>
      <c r="P157" t="s">
        <v>1074</v>
      </c>
      <c r="Q157" s="51">
        <v>24000</v>
      </c>
      <c r="R157" s="51">
        <v>26400</v>
      </c>
      <c r="S157" t="s">
        <v>1075</v>
      </c>
      <c r="T157" t="s">
        <v>92</v>
      </c>
      <c r="U157" t="s">
        <v>1076</v>
      </c>
      <c r="V157" t="s">
        <v>1077</v>
      </c>
      <c r="W157" t="s">
        <v>95</v>
      </c>
      <c r="X157" t="s">
        <v>1078</v>
      </c>
      <c r="Y157" s="49">
        <v>156</v>
      </c>
    </row>
    <row r="158" spans="1:25">
      <c r="A158" s="49" t="s">
        <v>25</v>
      </c>
      <c r="B158" s="49" t="str">
        <f>IFERROR(IF(A158="","",A158&amp;COUNTIF(A$2:A158,A158)),"")</f>
        <v>総記・科学一般2</v>
      </c>
      <c r="C158">
        <v>12</v>
      </c>
      <c r="D158">
        <v>157</v>
      </c>
      <c r="E158" t="s">
        <v>84</v>
      </c>
      <c r="F158" t="s">
        <v>24</v>
      </c>
      <c r="G158" t="s">
        <v>85</v>
      </c>
      <c r="H158" t="s">
        <v>1072</v>
      </c>
      <c r="K158" s="50">
        <v>9784254161366</v>
      </c>
      <c r="L158" t="s">
        <v>87</v>
      </c>
      <c r="M158" s="49" t="s">
        <v>88</v>
      </c>
      <c r="O158" s="49" t="s">
        <v>1079</v>
      </c>
      <c r="P158" t="s">
        <v>1080</v>
      </c>
      <c r="Q158" s="51">
        <v>39000</v>
      </c>
      <c r="R158" s="51">
        <v>42900</v>
      </c>
      <c r="S158" t="s">
        <v>1081</v>
      </c>
      <c r="T158" t="s">
        <v>92</v>
      </c>
      <c r="U158" t="s">
        <v>1082</v>
      </c>
      <c r="V158" t="s">
        <v>1083</v>
      </c>
      <c r="W158" t="s">
        <v>95</v>
      </c>
      <c r="X158" t="s">
        <v>1084</v>
      </c>
      <c r="Y158" s="49">
        <v>157</v>
      </c>
    </row>
    <row r="159" spans="1:25">
      <c r="A159" s="49" t="s">
        <v>25</v>
      </c>
      <c r="B159" s="49" t="str">
        <f>IFERROR(IF(A159="","",A159&amp;COUNTIF(A$2:A159,A159)),"")</f>
        <v>総記・科学一般3</v>
      </c>
      <c r="C159">
        <v>13</v>
      </c>
      <c r="D159">
        <v>158</v>
      </c>
      <c r="E159" t="s">
        <v>84</v>
      </c>
      <c r="F159" t="s">
        <v>24</v>
      </c>
      <c r="G159" t="s">
        <v>85</v>
      </c>
      <c r="H159" t="s">
        <v>1072</v>
      </c>
      <c r="K159" s="50">
        <v>9784254162646</v>
      </c>
      <c r="L159" t="s">
        <v>87</v>
      </c>
      <c r="M159" s="49" t="s">
        <v>88</v>
      </c>
      <c r="O159" s="49" t="s">
        <v>1085</v>
      </c>
      <c r="P159" t="s">
        <v>1086</v>
      </c>
      <c r="Q159" s="51">
        <v>36000</v>
      </c>
      <c r="R159" s="51">
        <v>39600</v>
      </c>
      <c r="S159" t="s">
        <v>1087</v>
      </c>
      <c r="T159" t="s">
        <v>92</v>
      </c>
      <c r="U159" t="s">
        <v>1088</v>
      </c>
      <c r="V159" t="s">
        <v>1089</v>
      </c>
      <c r="W159" t="s">
        <v>95</v>
      </c>
      <c r="X159" t="s">
        <v>1090</v>
      </c>
      <c r="Y159" s="49">
        <v>158</v>
      </c>
    </row>
    <row r="160" spans="1:25">
      <c r="A160" s="49" t="s">
        <v>25</v>
      </c>
      <c r="B160" s="49" t="str">
        <f>IFERROR(IF(A160="","",A160&amp;COUNTIF(A$2:A160,A160)),"")</f>
        <v>総記・科学一般4</v>
      </c>
      <c r="C160">
        <v>13</v>
      </c>
      <c r="D160">
        <v>159</v>
      </c>
      <c r="E160" t="s">
        <v>84</v>
      </c>
      <c r="F160" t="s">
        <v>24</v>
      </c>
      <c r="G160" t="s">
        <v>85</v>
      </c>
      <c r="H160" t="s">
        <v>1072</v>
      </c>
      <c r="K160" s="50">
        <v>9784254690507</v>
      </c>
      <c r="L160" t="s">
        <v>87</v>
      </c>
      <c r="M160" s="49" t="s">
        <v>88</v>
      </c>
      <c r="O160" s="49" t="s">
        <v>1091</v>
      </c>
      <c r="P160" t="s">
        <v>1092</v>
      </c>
      <c r="Q160" s="51">
        <v>8500</v>
      </c>
      <c r="R160" s="51">
        <v>9350</v>
      </c>
      <c r="S160" t="s">
        <v>1093</v>
      </c>
      <c r="T160" t="s">
        <v>92</v>
      </c>
      <c r="U160" t="s">
        <v>859</v>
      </c>
      <c r="V160" t="s">
        <v>1094</v>
      </c>
      <c r="W160" t="s">
        <v>95</v>
      </c>
      <c r="X160" t="s">
        <v>1095</v>
      </c>
      <c r="Y160" s="49">
        <v>159</v>
      </c>
    </row>
    <row r="161" spans="1:25">
      <c r="A161" s="49" t="s">
        <v>25</v>
      </c>
      <c r="B161" s="49" t="str">
        <f>IFERROR(IF(A161="","",A161&amp;COUNTIF(A$2:A161,A161)),"")</f>
        <v>総記・科学一般5</v>
      </c>
      <c r="C161">
        <v>13</v>
      </c>
      <c r="D161">
        <v>160</v>
      </c>
      <c r="E161" t="s">
        <v>84</v>
      </c>
      <c r="F161" t="s">
        <v>24</v>
      </c>
      <c r="G161" t="s">
        <v>85</v>
      </c>
      <c r="H161" t="s">
        <v>1072</v>
      </c>
      <c r="K161" s="50">
        <v>9784254610666</v>
      </c>
      <c r="L161" t="s">
        <v>87</v>
      </c>
      <c r="M161" s="49" t="s">
        <v>88</v>
      </c>
      <c r="O161" s="49" t="s">
        <v>1096</v>
      </c>
      <c r="P161" t="s">
        <v>1097</v>
      </c>
      <c r="Q161" s="51">
        <v>6500</v>
      </c>
      <c r="R161" s="51">
        <v>7150</v>
      </c>
      <c r="S161" t="s">
        <v>1098</v>
      </c>
      <c r="T161" t="s">
        <v>120</v>
      </c>
      <c r="U161" t="s">
        <v>635</v>
      </c>
      <c r="V161" t="s">
        <v>1099</v>
      </c>
      <c r="W161" t="s">
        <v>95</v>
      </c>
      <c r="X161" t="s">
        <v>1100</v>
      </c>
      <c r="Y161" s="49">
        <v>160</v>
      </c>
    </row>
    <row r="162" spans="1:25">
      <c r="A162" s="49" t="s">
        <v>25</v>
      </c>
      <c r="B162" s="49" t="str">
        <f>IFERROR(IF(A162="","",A162&amp;COUNTIF(A$2:A162,A162)),"")</f>
        <v>総記・科学一般6</v>
      </c>
      <c r="C162">
        <v>13</v>
      </c>
      <c r="D162">
        <v>161</v>
      </c>
      <c r="E162" t="s">
        <v>84</v>
      </c>
      <c r="F162" t="s">
        <v>24</v>
      </c>
      <c r="G162" t="s">
        <v>85</v>
      </c>
      <c r="H162" t="s">
        <v>1072</v>
      </c>
      <c r="K162" s="50">
        <v>9784254500363</v>
      </c>
      <c r="L162" t="s">
        <v>87</v>
      </c>
      <c r="M162" s="49" t="s">
        <v>88</v>
      </c>
      <c r="O162" s="49" t="s">
        <v>1101</v>
      </c>
      <c r="P162" t="s">
        <v>1102</v>
      </c>
      <c r="Q162" s="51">
        <v>6300</v>
      </c>
      <c r="R162" s="51">
        <v>6930</v>
      </c>
      <c r="S162" t="s">
        <v>1103</v>
      </c>
      <c r="T162" t="s">
        <v>120</v>
      </c>
      <c r="U162" t="s">
        <v>1104</v>
      </c>
      <c r="V162" t="s">
        <v>1105</v>
      </c>
      <c r="W162" t="s">
        <v>95</v>
      </c>
      <c r="X162" t="s">
        <v>1106</v>
      </c>
      <c r="Y162" s="49">
        <v>161</v>
      </c>
    </row>
    <row r="163" spans="1:25">
      <c r="A163" s="49" t="s">
        <v>25</v>
      </c>
      <c r="B163" s="49" t="str">
        <f>IFERROR(IF(A163="","",A163&amp;COUNTIF(A$2:A163,A163)),"")</f>
        <v>総記・科学一般7</v>
      </c>
      <c r="C163">
        <v>13</v>
      </c>
      <c r="D163">
        <v>162</v>
      </c>
      <c r="E163" t="s">
        <v>84</v>
      </c>
      <c r="F163" t="s">
        <v>24</v>
      </c>
      <c r="G163" t="s">
        <v>85</v>
      </c>
      <c r="H163" t="s">
        <v>1072</v>
      </c>
      <c r="K163" s="50">
        <v>9784254431292</v>
      </c>
      <c r="L163" t="s">
        <v>87</v>
      </c>
      <c r="M163" s="49" t="s">
        <v>88</v>
      </c>
      <c r="O163" s="49" t="s">
        <v>1107</v>
      </c>
      <c r="P163" t="s">
        <v>1108</v>
      </c>
      <c r="Q163" s="51">
        <v>20000</v>
      </c>
      <c r="R163" s="51">
        <v>22000</v>
      </c>
      <c r="S163" t="s">
        <v>1109</v>
      </c>
      <c r="T163" t="s">
        <v>92</v>
      </c>
      <c r="U163" t="s">
        <v>1110</v>
      </c>
      <c r="V163" t="s">
        <v>1111</v>
      </c>
      <c r="W163" t="s">
        <v>95</v>
      </c>
      <c r="X163" t="s">
        <v>1112</v>
      </c>
      <c r="Y163" s="49">
        <v>162</v>
      </c>
    </row>
    <row r="164" spans="1:25">
      <c r="A164" s="49" t="s">
        <v>25</v>
      </c>
      <c r="B164" s="49" t="str">
        <f>IFERROR(IF(A164="","",A164&amp;COUNTIF(A$2:A164,A164)),"")</f>
        <v>総記・科学一般8</v>
      </c>
      <c r="C164">
        <v>13</v>
      </c>
      <c r="D164">
        <v>163</v>
      </c>
      <c r="E164" t="s">
        <v>84</v>
      </c>
      <c r="F164" t="s">
        <v>24</v>
      </c>
      <c r="G164" t="s">
        <v>85</v>
      </c>
      <c r="H164" t="s">
        <v>1072</v>
      </c>
      <c r="K164" s="50">
        <v>9784065330838</v>
      </c>
      <c r="L164" t="s">
        <v>332</v>
      </c>
      <c r="M164" s="49" t="s">
        <v>333</v>
      </c>
      <c r="O164" s="49" t="s">
        <v>1113</v>
      </c>
      <c r="P164" t="s">
        <v>1114</v>
      </c>
      <c r="Q164" s="51">
        <v>3000</v>
      </c>
      <c r="R164" s="51">
        <v>3300</v>
      </c>
      <c r="S164" t="s">
        <v>1115</v>
      </c>
      <c r="T164" t="s">
        <v>120</v>
      </c>
      <c r="U164" t="s">
        <v>1116</v>
      </c>
      <c r="V164" t="s">
        <v>1117</v>
      </c>
      <c r="W164" t="s">
        <v>95</v>
      </c>
      <c r="X164" t="s">
        <v>1118</v>
      </c>
      <c r="Y164" s="49">
        <v>163</v>
      </c>
    </row>
    <row r="165" spans="1:25">
      <c r="A165" s="49" t="s">
        <v>25</v>
      </c>
      <c r="B165" s="49" t="str">
        <f>IFERROR(IF(A165="","",A165&amp;COUNTIF(A$2:A165,A165)),"")</f>
        <v>総記・科学一般9</v>
      </c>
      <c r="C165">
        <v>13</v>
      </c>
      <c r="D165">
        <v>164</v>
      </c>
      <c r="E165" t="s">
        <v>84</v>
      </c>
      <c r="F165" t="s">
        <v>24</v>
      </c>
      <c r="G165" t="s">
        <v>85</v>
      </c>
      <c r="H165" t="s">
        <v>1072</v>
      </c>
      <c r="K165" s="50">
        <v>9784794226556</v>
      </c>
      <c r="L165" t="s">
        <v>286</v>
      </c>
      <c r="M165" s="49" t="s">
        <v>287</v>
      </c>
      <c r="O165" s="49" t="s">
        <v>1119</v>
      </c>
      <c r="P165" t="s">
        <v>1120</v>
      </c>
      <c r="Q165" s="51">
        <v>2000</v>
      </c>
      <c r="R165" s="51">
        <v>2200</v>
      </c>
      <c r="S165" t="s">
        <v>1121</v>
      </c>
      <c r="T165" t="s">
        <v>134</v>
      </c>
      <c r="U165" t="s">
        <v>1122</v>
      </c>
      <c r="V165" t="s">
        <v>1123</v>
      </c>
      <c r="W165" t="s">
        <v>95</v>
      </c>
      <c r="X165" t="s">
        <v>1124</v>
      </c>
      <c r="Y165" s="49">
        <v>164</v>
      </c>
    </row>
    <row r="166" spans="1:25">
      <c r="A166" s="49" t="s">
        <v>25</v>
      </c>
      <c r="B166" s="49" t="str">
        <f>IFERROR(IF(A166="","",A166&amp;COUNTIF(A$2:A166,A166)),"")</f>
        <v>総記・科学一般10</v>
      </c>
      <c r="C166">
        <v>13</v>
      </c>
      <c r="D166">
        <v>165</v>
      </c>
      <c r="E166" t="s">
        <v>84</v>
      </c>
      <c r="F166" t="s">
        <v>24</v>
      </c>
      <c r="G166" t="s">
        <v>85</v>
      </c>
      <c r="H166" t="s">
        <v>1072</v>
      </c>
      <c r="K166" s="50">
        <v>9784469269451</v>
      </c>
      <c r="L166" t="s">
        <v>1125</v>
      </c>
      <c r="M166" s="49" t="s">
        <v>1126</v>
      </c>
      <c r="O166" s="49" t="s">
        <v>1127</v>
      </c>
      <c r="P166" t="s">
        <v>1128</v>
      </c>
      <c r="Q166" s="51">
        <v>8700</v>
      </c>
      <c r="R166" s="51">
        <v>9570</v>
      </c>
      <c r="S166" t="s">
        <v>1129</v>
      </c>
      <c r="T166" t="s">
        <v>1130</v>
      </c>
      <c r="U166" t="s">
        <v>1131</v>
      </c>
      <c r="V166" t="s">
        <v>1132</v>
      </c>
      <c r="W166" t="s">
        <v>95</v>
      </c>
      <c r="X166" t="s">
        <v>1133</v>
      </c>
      <c r="Y166" s="49">
        <v>165</v>
      </c>
    </row>
    <row r="167" spans="1:25">
      <c r="A167" s="49" t="s">
        <v>25</v>
      </c>
      <c r="B167" s="49" t="str">
        <f>IFERROR(IF(A167="","",A167&amp;COUNTIF(A$2:A167,A167)),"")</f>
        <v>総記・科学一般11</v>
      </c>
      <c r="C167">
        <v>13</v>
      </c>
      <c r="D167">
        <v>166</v>
      </c>
      <c r="E167" t="s">
        <v>84</v>
      </c>
      <c r="F167" t="s">
        <v>24</v>
      </c>
      <c r="G167" t="s">
        <v>85</v>
      </c>
      <c r="H167" t="s">
        <v>1072</v>
      </c>
      <c r="L167" t="s">
        <v>1134</v>
      </c>
      <c r="M167" s="49" t="s">
        <v>1135</v>
      </c>
      <c r="O167" s="49" t="s">
        <v>1136</v>
      </c>
      <c r="Q167" s="51">
        <v>12900</v>
      </c>
      <c r="R167" s="51">
        <v>17160</v>
      </c>
      <c r="S167" t="s">
        <v>1137</v>
      </c>
      <c r="T167" t="s">
        <v>92</v>
      </c>
      <c r="U167">
        <v>0</v>
      </c>
      <c r="V167" t="s">
        <v>1138</v>
      </c>
      <c r="W167" t="s">
        <v>95</v>
      </c>
      <c r="X167" t="s">
        <v>1139</v>
      </c>
      <c r="Y167" s="49">
        <v>166</v>
      </c>
    </row>
    <row r="168" spans="1:25">
      <c r="A168" s="49" t="s">
        <v>1140</v>
      </c>
      <c r="B168" s="49" t="str">
        <f>IFERROR(IF(A168="","",A168&amp;COUNTIF(A$2:A168,A168)),"")</f>
        <v>哲学・思想・言語1</v>
      </c>
      <c r="C168">
        <v>13</v>
      </c>
      <c r="D168">
        <v>167</v>
      </c>
      <c r="E168" t="s">
        <v>84</v>
      </c>
      <c r="F168" t="s">
        <v>28</v>
      </c>
      <c r="G168" t="s">
        <v>85</v>
      </c>
      <c r="H168" t="s">
        <v>1141</v>
      </c>
      <c r="K168" s="50">
        <v>9784750356273</v>
      </c>
      <c r="L168" t="s">
        <v>1142</v>
      </c>
      <c r="M168" s="49" t="s">
        <v>1143</v>
      </c>
      <c r="O168" s="49" t="s">
        <v>1144</v>
      </c>
      <c r="P168" t="s">
        <v>1145</v>
      </c>
      <c r="Q168" s="51">
        <v>6000</v>
      </c>
      <c r="R168" s="51">
        <v>6600</v>
      </c>
      <c r="S168" t="s">
        <v>1146</v>
      </c>
      <c r="T168" t="s">
        <v>120</v>
      </c>
      <c r="U168" t="s">
        <v>1147</v>
      </c>
      <c r="V168" t="s">
        <v>1148</v>
      </c>
      <c r="W168" t="s">
        <v>95</v>
      </c>
      <c r="X168" t="s">
        <v>1149</v>
      </c>
      <c r="Y168" s="49">
        <v>167</v>
      </c>
    </row>
    <row r="169" spans="1:25">
      <c r="A169" s="49" t="s">
        <v>1140</v>
      </c>
      <c r="B169" s="49" t="str">
        <f>IFERROR(IF(A169="","",A169&amp;COUNTIF(A$2:A169,A169)),"")</f>
        <v>哲学・思想・言語2</v>
      </c>
      <c r="C169">
        <v>13</v>
      </c>
      <c r="D169">
        <v>168</v>
      </c>
      <c r="E169" t="s">
        <v>84</v>
      </c>
      <c r="F169" t="s">
        <v>28</v>
      </c>
      <c r="G169" t="s">
        <v>85</v>
      </c>
      <c r="H169" t="s">
        <v>1141</v>
      </c>
      <c r="K169" s="50">
        <v>9784909832740</v>
      </c>
      <c r="L169" t="s">
        <v>1150</v>
      </c>
      <c r="M169" s="49" t="s">
        <v>1151</v>
      </c>
      <c r="O169" s="49" t="s">
        <v>1152</v>
      </c>
      <c r="P169" t="s">
        <v>1153</v>
      </c>
      <c r="Q169" s="51">
        <v>3500</v>
      </c>
      <c r="R169" s="51">
        <v>3850</v>
      </c>
      <c r="S169" t="s">
        <v>1154</v>
      </c>
      <c r="T169" s="17">
        <v>44958</v>
      </c>
      <c r="U169" t="s">
        <v>1155</v>
      </c>
      <c r="V169" t="s">
        <v>1156</v>
      </c>
      <c r="W169" t="s">
        <v>95</v>
      </c>
      <c r="X169" t="s">
        <v>1157</v>
      </c>
      <c r="Y169" s="49">
        <v>168</v>
      </c>
    </row>
    <row r="170" spans="1:25">
      <c r="A170" s="49" t="s">
        <v>1140</v>
      </c>
      <c r="B170" s="49" t="str">
        <f>IFERROR(IF(A170="","",A170&amp;COUNTIF(A$2:A170,A170)),"")</f>
        <v>哲学・思想・言語3</v>
      </c>
      <c r="C170">
        <v>13</v>
      </c>
      <c r="D170">
        <v>169</v>
      </c>
      <c r="E170" t="s">
        <v>84</v>
      </c>
      <c r="F170" t="s">
        <v>28</v>
      </c>
      <c r="G170" t="s">
        <v>85</v>
      </c>
      <c r="H170" t="s">
        <v>1141</v>
      </c>
      <c r="K170" s="50">
        <v>9784909832757</v>
      </c>
      <c r="L170" t="s">
        <v>1150</v>
      </c>
      <c r="M170" s="49" t="s">
        <v>1151</v>
      </c>
      <c r="O170" s="49" t="s">
        <v>1158</v>
      </c>
      <c r="P170" t="s">
        <v>1159</v>
      </c>
      <c r="Q170" s="51">
        <v>4500</v>
      </c>
      <c r="R170" s="51">
        <v>4950</v>
      </c>
      <c r="S170" t="s">
        <v>1160</v>
      </c>
      <c r="T170" s="17">
        <v>45108</v>
      </c>
      <c r="U170" t="s">
        <v>1161</v>
      </c>
      <c r="V170" t="s">
        <v>1162</v>
      </c>
      <c r="W170" t="s">
        <v>95</v>
      </c>
      <c r="X170" t="s">
        <v>1163</v>
      </c>
      <c r="Y170" s="49">
        <v>169</v>
      </c>
    </row>
    <row r="171" spans="1:25">
      <c r="A171" s="49" t="s">
        <v>1140</v>
      </c>
      <c r="B171" s="49" t="str">
        <f>IFERROR(IF(A171="","",A171&amp;COUNTIF(A$2:A171,A171)),"")</f>
        <v>哲学・思想・言語4</v>
      </c>
      <c r="C171">
        <v>13</v>
      </c>
      <c r="D171">
        <v>170</v>
      </c>
      <c r="E171" t="s">
        <v>84</v>
      </c>
      <c r="F171" t="s">
        <v>28</v>
      </c>
      <c r="G171" t="s">
        <v>85</v>
      </c>
      <c r="H171" t="s">
        <v>1141</v>
      </c>
      <c r="K171" s="50">
        <v>9784873547565</v>
      </c>
      <c r="L171" t="s">
        <v>1164</v>
      </c>
      <c r="M171" s="49" t="s">
        <v>1165</v>
      </c>
      <c r="O171" s="49" t="s">
        <v>1166</v>
      </c>
      <c r="P171" t="s">
        <v>1167</v>
      </c>
      <c r="Q171" s="51">
        <v>5700</v>
      </c>
      <c r="R171" s="51">
        <v>6270</v>
      </c>
      <c r="S171" t="s">
        <v>1168</v>
      </c>
      <c r="T171" t="s">
        <v>308</v>
      </c>
      <c r="U171" t="s">
        <v>1169</v>
      </c>
      <c r="V171" t="s">
        <v>1170</v>
      </c>
      <c r="W171" t="s">
        <v>95</v>
      </c>
      <c r="X171" t="s">
        <v>1171</v>
      </c>
      <c r="Y171" s="49">
        <v>170</v>
      </c>
    </row>
    <row r="172" spans="1:25">
      <c r="A172" s="49" t="s">
        <v>1140</v>
      </c>
      <c r="B172" s="49" t="str">
        <f>IFERROR(IF(A172="","",A172&amp;COUNTIF(A$2:A172,A172)),"")</f>
        <v>哲学・思想・言語5</v>
      </c>
      <c r="C172">
        <v>13</v>
      </c>
      <c r="D172">
        <v>171</v>
      </c>
      <c r="E172" t="s">
        <v>84</v>
      </c>
      <c r="F172" t="s">
        <v>28</v>
      </c>
      <c r="G172" t="s">
        <v>85</v>
      </c>
      <c r="H172" t="s">
        <v>1141</v>
      </c>
      <c r="K172" s="50">
        <v>9784762832222</v>
      </c>
      <c r="L172" t="s">
        <v>1172</v>
      </c>
      <c r="M172" s="49" t="s">
        <v>1173</v>
      </c>
      <c r="O172" s="49" t="s">
        <v>1174</v>
      </c>
      <c r="P172" t="s">
        <v>1175</v>
      </c>
      <c r="Q172" s="51">
        <v>5800</v>
      </c>
      <c r="R172" s="51">
        <v>6380</v>
      </c>
      <c r="S172" t="s">
        <v>1176</v>
      </c>
      <c r="T172" t="s">
        <v>231</v>
      </c>
      <c r="U172" t="s">
        <v>1177</v>
      </c>
      <c r="V172" t="s">
        <v>1178</v>
      </c>
      <c r="W172" t="s">
        <v>95</v>
      </c>
      <c r="X172" t="s">
        <v>1179</v>
      </c>
      <c r="Y172" s="49">
        <v>171</v>
      </c>
    </row>
    <row r="173" spans="1:25">
      <c r="A173" s="49" t="s">
        <v>1140</v>
      </c>
      <c r="B173" s="49" t="str">
        <f>IFERROR(IF(A173="","",A173&amp;COUNTIF(A$2:A173,A173)),"")</f>
        <v>哲学・思想・言語6</v>
      </c>
      <c r="C173">
        <v>13</v>
      </c>
      <c r="D173">
        <v>172</v>
      </c>
      <c r="E173" t="s">
        <v>84</v>
      </c>
      <c r="F173" t="s">
        <v>28</v>
      </c>
      <c r="G173" t="s">
        <v>85</v>
      </c>
      <c r="H173" t="s">
        <v>1141</v>
      </c>
      <c r="K173" s="50">
        <v>9784326103263</v>
      </c>
      <c r="L173" t="s">
        <v>1180</v>
      </c>
      <c r="M173" s="49" t="s">
        <v>1181</v>
      </c>
      <c r="O173" s="49" t="s">
        <v>1182</v>
      </c>
      <c r="P173" t="s">
        <v>1183</v>
      </c>
      <c r="Q173" s="51">
        <v>8000</v>
      </c>
      <c r="R173" s="51">
        <v>8800</v>
      </c>
      <c r="S173" t="s">
        <v>1184</v>
      </c>
      <c r="T173" t="s">
        <v>127</v>
      </c>
      <c r="U173" t="s">
        <v>580</v>
      </c>
      <c r="V173" t="s">
        <v>1185</v>
      </c>
      <c r="W173" t="s">
        <v>95</v>
      </c>
      <c r="X173" t="s">
        <v>1186</v>
      </c>
      <c r="Y173" s="49">
        <v>172</v>
      </c>
    </row>
    <row r="174" spans="1:25">
      <c r="A174" s="49" t="s">
        <v>1140</v>
      </c>
      <c r="B174" s="49" t="str">
        <f>IFERROR(IF(A174="","",A174&amp;COUNTIF(A$2:A174,A174)),"")</f>
        <v>哲学・思想・言語7</v>
      </c>
      <c r="C174">
        <v>14</v>
      </c>
      <c r="D174">
        <v>173</v>
      </c>
      <c r="E174" t="s">
        <v>84</v>
      </c>
      <c r="F174" t="s">
        <v>28</v>
      </c>
      <c r="G174" t="s">
        <v>85</v>
      </c>
      <c r="H174" t="s">
        <v>1141</v>
      </c>
      <c r="K174" s="50">
        <v>9784326103256</v>
      </c>
      <c r="L174" t="s">
        <v>1180</v>
      </c>
      <c r="M174" s="49" t="s">
        <v>1181</v>
      </c>
      <c r="O174" s="49" t="s">
        <v>1187</v>
      </c>
      <c r="P174" t="s">
        <v>1188</v>
      </c>
      <c r="Q174" s="51">
        <v>6000</v>
      </c>
      <c r="R174" s="51">
        <v>6600</v>
      </c>
      <c r="S174" t="s">
        <v>1189</v>
      </c>
      <c r="T174" t="s">
        <v>127</v>
      </c>
      <c r="U174" t="s">
        <v>1190</v>
      </c>
      <c r="V174" t="s">
        <v>1191</v>
      </c>
      <c r="W174" t="s">
        <v>95</v>
      </c>
      <c r="X174" t="s">
        <v>1192</v>
      </c>
      <c r="Y174" s="49">
        <v>173</v>
      </c>
    </row>
    <row r="175" spans="1:25">
      <c r="A175" s="49" t="s">
        <v>1140</v>
      </c>
      <c r="B175" s="49" t="str">
        <f>IFERROR(IF(A175="","",A175&amp;COUNTIF(A$2:A175,A175)),"")</f>
        <v>哲学・思想・言語8</v>
      </c>
      <c r="C175">
        <v>14</v>
      </c>
      <c r="D175">
        <v>174</v>
      </c>
      <c r="E175" t="s">
        <v>84</v>
      </c>
      <c r="F175" t="s">
        <v>28</v>
      </c>
      <c r="G175" t="s">
        <v>85</v>
      </c>
      <c r="H175" t="s">
        <v>1141</v>
      </c>
      <c r="K175" s="50">
        <v>9784875025535</v>
      </c>
      <c r="L175" t="s">
        <v>475</v>
      </c>
      <c r="M175" s="49" t="s">
        <v>476</v>
      </c>
      <c r="O175" s="49" t="s">
        <v>1193</v>
      </c>
      <c r="P175" t="s">
        <v>1194</v>
      </c>
      <c r="Q175" s="51">
        <v>3200</v>
      </c>
      <c r="R175" s="51">
        <v>3520</v>
      </c>
      <c r="S175" t="s">
        <v>1195</v>
      </c>
      <c r="T175" t="s">
        <v>274</v>
      </c>
      <c r="U175" t="s">
        <v>1196</v>
      </c>
      <c r="V175" t="s">
        <v>1197</v>
      </c>
      <c r="W175" t="s">
        <v>95</v>
      </c>
      <c r="X175" t="s">
        <v>1198</v>
      </c>
      <c r="Y175" s="49">
        <v>174</v>
      </c>
    </row>
    <row r="176" spans="1:25">
      <c r="A176" s="49" t="s">
        <v>1140</v>
      </c>
      <c r="B176" s="49" t="str">
        <f>IFERROR(IF(A176="","",A176&amp;COUNTIF(A$2:A176,A176)),"")</f>
        <v>哲学・思想・言語9</v>
      </c>
      <c r="C176">
        <v>14</v>
      </c>
      <c r="D176">
        <v>175</v>
      </c>
      <c r="E176" t="s">
        <v>84</v>
      </c>
      <c r="F176" t="s">
        <v>28</v>
      </c>
      <c r="G176" t="s">
        <v>85</v>
      </c>
      <c r="H176" t="s">
        <v>1141</v>
      </c>
      <c r="K176" s="50">
        <v>9784771036789</v>
      </c>
      <c r="L176" t="s">
        <v>1199</v>
      </c>
      <c r="M176" s="49" t="s">
        <v>1200</v>
      </c>
      <c r="O176" s="49" t="s">
        <v>1201</v>
      </c>
      <c r="P176" t="s">
        <v>1202</v>
      </c>
      <c r="Q176" s="51">
        <v>7400</v>
      </c>
      <c r="R176" s="51">
        <v>8140</v>
      </c>
      <c r="S176" t="s">
        <v>1203</v>
      </c>
      <c r="T176" t="s">
        <v>212</v>
      </c>
      <c r="U176" t="s">
        <v>635</v>
      </c>
      <c r="V176" t="s">
        <v>1204</v>
      </c>
      <c r="W176" t="s">
        <v>95</v>
      </c>
      <c r="X176" t="s">
        <v>1205</v>
      </c>
      <c r="Y176" s="49">
        <v>175</v>
      </c>
    </row>
    <row r="177" spans="1:25">
      <c r="A177" s="49" t="s">
        <v>1140</v>
      </c>
      <c r="B177" s="49" t="str">
        <f>IFERROR(IF(A177="","",A177&amp;COUNTIF(A$2:A177,A177)),"")</f>
        <v>哲学・思想・言語10</v>
      </c>
      <c r="C177">
        <v>14</v>
      </c>
      <c r="D177">
        <v>176</v>
      </c>
      <c r="E177" t="s">
        <v>84</v>
      </c>
      <c r="F177" t="s">
        <v>28</v>
      </c>
      <c r="G177" t="s">
        <v>85</v>
      </c>
      <c r="H177" t="s">
        <v>1141</v>
      </c>
      <c r="K177" s="50">
        <v>9784861829680</v>
      </c>
      <c r="L177" t="s">
        <v>1206</v>
      </c>
      <c r="M177" s="49" t="s">
        <v>1207</v>
      </c>
      <c r="O177" s="49" t="s">
        <v>1208</v>
      </c>
      <c r="P177" t="s">
        <v>1209</v>
      </c>
      <c r="Q177" s="51">
        <v>6000</v>
      </c>
      <c r="R177" s="51">
        <v>6600</v>
      </c>
      <c r="S177" t="s">
        <v>1210</v>
      </c>
      <c r="T177" t="s">
        <v>274</v>
      </c>
      <c r="U177" t="s">
        <v>504</v>
      </c>
      <c r="V177" t="s">
        <v>1211</v>
      </c>
      <c r="W177" t="s">
        <v>95</v>
      </c>
      <c r="X177" t="s">
        <v>1212</v>
      </c>
      <c r="Y177" s="49">
        <v>176</v>
      </c>
    </row>
    <row r="178" spans="1:25">
      <c r="A178" s="49" t="s">
        <v>1140</v>
      </c>
      <c r="B178" s="49" t="str">
        <f>IFERROR(IF(A178="","",A178&amp;COUNTIF(A$2:A178,A178)),"")</f>
        <v>哲学・思想・言語11</v>
      </c>
      <c r="C178">
        <v>14</v>
      </c>
      <c r="D178">
        <v>177</v>
      </c>
      <c r="E178" t="s">
        <v>84</v>
      </c>
      <c r="F178" t="s">
        <v>28</v>
      </c>
      <c r="G178" t="s">
        <v>85</v>
      </c>
      <c r="H178" t="s">
        <v>1141</v>
      </c>
      <c r="K178" s="50">
        <v>9784861829857</v>
      </c>
      <c r="L178" t="s">
        <v>1206</v>
      </c>
      <c r="M178" s="49" t="s">
        <v>1207</v>
      </c>
      <c r="O178" s="49" t="s">
        <v>1213</v>
      </c>
      <c r="P178" t="s">
        <v>1209</v>
      </c>
      <c r="Q178" s="51">
        <v>7000</v>
      </c>
      <c r="R178" s="51">
        <v>7700</v>
      </c>
      <c r="S178" t="s">
        <v>1214</v>
      </c>
      <c r="T178" t="s">
        <v>134</v>
      </c>
      <c r="U178" t="s">
        <v>1215</v>
      </c>
      <c r="V178" t="s">
        <v>1216</v>
      </c>
      <c r="W178" t="s">
        <v>95</v>
      </c>
      <c r="X178" t="s">
        <v>1217</v>
      </c>
      <c r="Y178" s="49">
        <v>177</v>
      </c>
    </row>
    <row r="179" spans="1:25">
      <c r="A179" s="49" t="s">
        <v>1140</v>
      </c>
      <c r="B179" s="49" t="str">
        <f>IFERROR(IF(A179="","",A179&amp;COUNTIF(A$2:A179,A179)),"")</f>
        <v>哲学・思想・言語12</v>
      </c>
      <c r="C179">
        <v>14</v>
      </c>
      <c r="D179">
        <v>178</v>
      </c>
      <c r="E179" t="s">
        <v>84</v>
      </c>
      <c r="F179" t="s">
        <v>28</v>
      </c>
      <c r="G179" t="s">
        <v>85</v>
      </c>
      <c r="H179" t="s">
        <v>1141</v>
      </c>
      <c r="K179" s="50">
        <v>9784861829932</v>
      </c>
      <c r="L179" t="s">
        <v>1206</v>
      </c>
      <c r="M179" s="49" t="s">
        <v>1207</v>
      </c>
      <c r="O179" s="49" t="s">
        <v>1218</v>
      </c>
      <c r="P179" t="s">
        <v>1209</v>
      </c>
      <c r="Q179" s="51">
        <v>6000</v>
      </c>
      <c r="R179" s="51">
        <v>6600</v>
      </c>
      <c r="S179" t="s">
        <v>1219</v>
      </c>
      <c r="T179" t="s">
        <v>120</v>
      </c>
      <c r="U179" t="s">
        <v>1220</v>
      </c>
      <c r="V179" t="s">
        <v>1221</v>
      </c>
      <c r="W179" t="s">
        <v>95</v>
      </c>
      <c r="X179" t="s">
        <v>1222</v>
      </c>
      <c r="Y179" s="49">
        <v>178</v>
      </c>
    </row>
    <row r="180" spans="1:25">
      <c r="A180" s="49" t="s">
        <v>1140</v>
      </c>
      <c r="B180" s="49" t="str">
        <f>IFERROR(IF(A180="","",A180&amp;COUNTIF(A$2:A180,A180)),"")</f>
        <v>哲学・思想・言語13</v>
      </c>
      <c r="C180">
        <v>14</v>
      </c>
      <c r="D180">
        <v>179</v>
      </c>
      <c r="E180" t="s">
        <v>84</v>
      </c>
      <c r="F180" t="s">
        <v>28</v>
      </c>
      <c r="G180" t="s">
        <v>85</v>
      </c>
      <c r="H180" t="s">
        <v>1141</v>
      </c>
      <c r="K180" s="50">
        <v>9784393324059</v>
      </c>
      <c r="L180" t="s">
        <v>1223</v>
      </c>
      <c r="M180" s="49" t="s">
        <v>1224</v>
      </c>
      <c r="O180" s="49" t="s">
        <v>1225</v>
      </c>
      <c r="P180" t="s">
        <v>1226</v>
      </c>
      <c r="Q180" s="51">
        <v>4400</v>
      </c>
      <c r="R180" s="51">
        <v>4840</v>
      </c>
      <c r="S180" t="s">
        <v>1227</v>
      </c>
      <c r="T180" s="17">
        <v>44958</v>
      </c>
      <c r="U180" t="s">
        <v>1228</v>
      </c>
      <c r="V180" t="s">
        <v>1229</v>
      </c>
      <c r="W180" t="s">
        <v>95</v>
      </c>
      <c r="X180" t="s">
        <v>1230</v>
      </c>
      <c r="Y180" s="49">
        <v>179</v>
      </c>
    </row>
    <row r="181" spans="1:25">
      <c r="A181" s="49" t="s">
        <v>1140</v>
      </c>
      <c r="B181" s="49" t="str">
        <f>IFERROR(IF(A181="","",A181&amp;COUNTIF(A$2:A181,A181)),"")</f>
        <v>哲学・思想・言語14</v>
      </c>
      <c r="C181">
        <v>14</v>
      </c>
      <c r="D181">
        <v>180</v>
      </c>
      <c r="E181" t="s">
        <v>84</v>
      </c>
      <c r="F181" t="s">
        <v>28</v>
      </c>
      <c r="G181" t="s">
        <v>85</v>
      </c>
      <c r="H181" t="s">
        <v>1141</v>
      </c>
      <c r="K181" s="50">
        <v>9784409041246</v>
      </c>
      <c r="L181" t="s">
        <v>1231</v>
      </c>
      <c r="M181" s="49" t="s">
        <v>1232</v>
      </c>
      <c r="O181" s="49" t="s">
        <v>1233</v>
      </c>
      <c r="P181" t="s">
        <v>1234</v>
      </c>
      <c r="Q181" s="51">
        <v>5200</v>
      </c>
      <c r="R181" s="51">
        <v>5720</v>
      </c>
      <c r="S181" t="s">
        <v>1235</v>
      </c>
      <c r="T181" t="s">
        <v>155</v>
      </c>
      <c r="U181" t="s">
        <v>1236</v>
      </c>
      <c r="V181" t="s">
        <v>1237</v>
      </c>
      <c r="W181" t="s">
        <v>95</v>
      </c>
      <c r="X181" t="s">
        <v>1238</v>
      </c>
      <c r="Y181" s="49">
        <v>180</v>
      </c>
    </row>
    <row r="182" spans="1:25">
      <c r="A182" s="49" t="s">
        <v>1140</v>
      </c>
      <c r="B182" s="49" t="str">
        <f>IFERROR(IF(A182="","",A182&amp;COUNTIF(A$2:A182,A182)),"")</f>
        <v>哲学・思想・言語15</v>
      </c>
      <c r="C182">
        <v>14</v>
      </c>
      <c r="D182">
        <v>181</v>
      </c>
      <c r="E182" t="s">
        <v>84</v>
      </c>
      <c r="F182" t="s">
        <v>28</v>
      </c>
      <c r="G182" t="s">
        <v>85</v>
      </c>
      <c r="H182" t="s">
        <v>1141</v>
      </c>
      <c r="K182" s="50">
        <v>9784497223067</v>
      </c>
      <c r="L182" t="s">
        <v>1239</v>
      </c>
      <c r="M182" s="49" t="s">
        <v>1240</v>
      </c>
      <c r="O182" s="49" t="s">
        <v>1241</v>
      </c>
      <c r="P182" t="s">
        <v>1242</v>
      </c>
      <c r="Q182" s="51">
        <v>2700</v>
      </c>
      <c r="R182" s="51">
        <v>2970</v>
      </c>
      <c r="S182" t="s">
        <v>1243</v>
      </c>
      <c r="T182" t="s">
        <v>1244</v>
      </c>
      <c r="U182" t="s">
        <v>1245</v>
      </c>
      <c r="V182" t="s">
        <v>1246</v>
      </c>
      <c r="W182" t="s">
        <v>95</v>
      </c>
      <c r="X182" t="s">
        <v>1247</v>
      </c>
      <c r="Y182" s="49">
        <v>181</v>
      </c>
    </row>
    <row r="183" spans="1:25">
      <c r="A183" s="49" t="s">
        <v>1140</v>
      </c>
      <c r="B183" s="49" t="str">
        <f>IFERROR(IF(A183="","",A183&amp;COUNTIF(A$2:A183,A183)),"")</f>
        <v>哲学・思想・言語16</v>
      </c>
      <c r="C183">
        <v>14</v>
      </c>
      <c r="D183">
        <v>182</v>
      </c>
      <c r="E183" t="s">
        <v>84</v>
      </c>
      <c r="F183" t="s">
        <v>28</v>
      </c>
      <c r="G183" t="s">
        <v>85</v>
      </c>
      <c r="H183" t="s">
        <v>1141</v>
      </c>
      <c r="K183" s="50">
        <v>9784823411908</v>
      </c>
      <c r="L183" t="s">
        <v>1248</v>
      </c>
      <c r="M183" s="49" t="s">
        <v>1249</v>
      </c>
      <c r="O183" s="49" t="s">
        <v>1250</v>
      </c>
      <c r="P183" t="s">
        <v>1251</v>
      </c>
      <c r="Q183" s="51">
        <v>3500</v>
      </c>
      <c r="R183" s="51">
        <v>3850</v>
      </c>
      <c r="S183" t="s">
        <v>1252</v>
      </c>
      <c r="T183" t="s">
        <v>155</v>
      </c>
      <c r="U183" t="s">
        <v>635</v>
      </c>
      <c r="V183" t="s">
        <v>1253</v>
      </c>
      <c r="W183" t="s">
        <v>95</v>
      </c>
      <c r="X183" t="s">
        <v>1254</v>
      </c>
      <c r="Y183" s="49">
        <v>182</v>
      </c>
    </row>
    <row r="184" spans="1:25">
      <c r="A184" s="49" t="s">
        <v>1140</v>
      </c>
      <c r="B184" s="49" t="str">
        <f>IFERROR(IF(A184="","",A184&amp;COUNTIF(A$2:A184,A184)),"")</f>
        <v>哲学・思想・言語17</v>
      </c>
      <c r="C184">
        <v>14</v>
      </c>
      <c r="D184">
        <v>183</v>
      </c>
      <c r="E184" t="s">
        <v>84</v>
      </c>
      <c r="F184" t="s">
        <v>28</v>
      </c>
      <c r="G184" t="s">
        <v>85</v>
      </c>
      <c r="H184" t="s">
        <v>1141</v>
      </c>
      <c r="K184" s="50">
        <v>9784823411595</v>
      </c>
      <c r="L184" t="s">
        <v>1248</v>
      </c>
      <c r="M184" s="49" t="s">
        <v>1249</v>
      </c>
      <c r="O184" s="49" t="s">
        <v>1255</v>
      </c>
      <c r="P184" t="s">
        <v>1256</v>
      </c>
      <c r="Q184" s="51">
        <v>3400</v>
      </c>
      <c r="R184" s="51">
        <v>3740</v>
      </c>
      <c r="S184" t="s">
        <v>1257</v>
      </c>
      <c r="T184" t="s">
        <v>231</v>
      </c>
      <c r="U184" t="s">
        <v>404</v>
      </c>
      <c r="V184" t="s">
        <v>1258</v>
      </c>
      <c r="W184" t="s">
        <v>95</v>
      </c>
      <c r="X184" t="s">
        <v>1259</v>
      </c>
      <c r="Y184" s="49">
        <v>183</v>
      </c>
    </row>
    <row r="185" spans="1:25">
      <c r="A185" s="49" t="s">
        <v>1140</v>
      </c>
      <c r="B185" s="49" t="str">
        <f>IFERROR(IF(A185="","",A185&amp;COUNTIF(A$2:A185,A185)),"")</f>
        <v>哲学・思想・言語18</v>
      </c>
      <c r="C185">
        <v>14</v>
      </c>
      <c r="D185">
        <v>184</v>
      </c>
      <c r="E185" t="s">
        <v>84</v>
      </c>
      <c r="F185" t="s">
        <v>28</v>
      </c>
      <c r="G185" t="s">
        <v>85</v>
      </c>
      <c r="H185" t="s">
        <v>1141</v>
      </c>
      <c r="K185" s="50">
        <v>9784823411694</v>
      </c>
      <c r="L185" t="s">
        <v>1248</v>
      </c>
      <c r="M185" s="49" t="s">
        <v>1249</v>
      </c>
      <c r="O185" s="49" t="s">
        <v>1260</v>
      </c>
      <c r="P185" t="s">
        <v>1261</v>
      </c>
      <c r="Q185" s="51">
        <v>6800</v>
      </c>
      <c r="R185" s="51">
        <v>7480</v>
      </c>
      <c r="S185" t="s">
        <v>1262</v>
      </c>
      <c r="T185" t="s">
        <v>127</v>
      </c>
      <c r="U185" t="s">
        <v>1161</v>
      </c>
      <c r="V185" t="s">
        <v>1263</v>
      </c>
      <c r="W185" t="s">
        <v>95</v>
      </c>
      <c r="X185" t="s">
        <v>1264</v>
      </c>
      <c r="Y185" s="49">
        <v>184</v>
      </c>
    </row>
    <row r="186" spans="1:25">
      <c r="A186" s="49" t="s">
        <v>1140</v>
      </c>
      <c r="B186" s="49" t="str">
        <f>IFERROR(IF(A186="","",A186&amp;COUNTIF(A$2:A186,A186)),"")</f>
        <v>哲学・思想・言語19</v>
      </c>
      <c r="C186">
        <v>14</v>
      </c>
      <c r="D186">
        <v>185</v>
      </c>
      <c r="E186" t="s">
        <v>84</v>
      </c>
      <c r="F186" t="s">
        <v>28</v>
      </c>
      <c r="G186" t="s">
        <v>85</v>
      </c>
      <c r="H186" t="s">
        <v>1141</v>
      </c>
      <c r="K186" s="50">
        <v>9784582703641</v>
      </c>
      <c r="L186" t="s">
        <v>550</v>
      </c>
      <c r="M186" s="49" t="s">
        <v>551</v>
      </c>
      <c r="O186" s="49" t="s">
        <v>1265</v>
      </c>
      <c r="P186" t="s">
        <v>1266</v>
      </c>
      <c r="Q186" s="51">
        <v>9800</v>
      </c>
      <c r="R186" s="51">
        <v>10780</v>
      </c>
      <c r="S186" t="s">
        <v>1267</v>
      </c>
      <c r="T186" t="s">
        <v>212</v>
      </c>
      <c r="U186" t="s">
        <v>1268</v>
      </c>
      <c r="V186" t="s">
        <v>1269</v>
      </c>
      <c r="W186" t="s">
        <v>95</v>
      </c>
      <c r="X186" t="s">
        <v>1270</v>
      </c>
      <c r="Y186" s="49">
        <v>185</v>
      </c>
    </row>
    <row r="187" spans="1:25">
      <c r="A187" s="49" t="s">
        <v>1140</v>
      </c>
      <c r="B187" s="49" t="str">
        <f>IFERROR(IF(A187="","",A187&amp;COUNTIF(A$2:A187,A187)),"")</f>
        <v>哲学・思想・言語20</v>
      </c>
      <c r="C187">
        <v>14</v>
      </c>
      <c r="D187">
        <v>186</v>
      </c>
      <c r="E187" t="s">
        <v>84</v>
      </c>
      <c r="F187" t="s">
        <v>28</v>
      </c>
      <c r="G187" t="s">
        <v>85</v>
      </c>
      <c r="H187" t="s">
        <v>1141</v>
      </c>
      <c r="K187" s="50">
        <v>9784831516466</v>
      </c>
      <c r="L187" t="s">
        <v>1271</v>
      </c>
      <c r="M187" s="49" t="s">
        <v>1272</v>
      </c>
      <c r="O187" s="49" t="s">
        <v>1273</v>
      </c>
      <c r="P187" t="s">
        <v>1274</v>
      </c>
      <c r="Q187" s="51">
        <v>6000</v>
      </c>
      <c r="R187" s="51">
        <v>6600</v>
      </c>
      <c r="S187" t="s">
        <v>1275</v>
      </c>
      <c r="T187" s="17">
        <v>45139</v>
      </c>
      <c r="U187" t="s">
        <v>1161</v>
      </c>
      <c r="V187" t="s">
        <v>1276</v>
      </c>
      <c r="W187" t="s">
        <v>95</v>
      </c>
      <c r="X187" t="s">
        <v>1277</v>
      </c>
      <c r="Y187" s="49">
        <v>186</v>
      </c>
    </row>
    <row r="188" spans="1:25">
      <c r="A188" s="49" t="s">
        <v>1140</v>
      </c>
      <c r="B188" s="49" t="str">
        <f>IFERROR(IF(A188="","",A188&amp;COUNTIF(A$2:A188,A188)),"")</f>
        <v>哲学・思想・言語21</v>
      </c>
      <c r="C188">
        <v>14</v>
      </c>
      <c r="D188">
        <v>187</v>
      </c>
      <c r="E188" t="s">
        <v>84</v>
      </c>
      <c r="F188" t="s">
        <v>28</v>
      </c>
      <c r="G188" t="s">
        <v>85</v>
      </c>
      <c r="H188" t="s">
        <v>1141</v>
      </c>
      <c r="K188" s="50">
        <v>9784831516398</v>
      </c>
      <c r="L188" t="s">
        <v>1271</v>
      </c>
      <c r="M188" s="49" t="s">
        <v>1272</v>
      </c>
      <c r="O188" s="49" t="s">
        <v>1278</v>
      </c>
      <c r="P188" t="s">
        <v>1279</v>
      </c>
      <c r="Q188" s="51">
        <v>7000</v>
      </c>
      <c r="R188" s="51">
        <v>7700</v>
      </c>
      <c r="S188" t="s">
        <v>1280</v>
      </c>
      <c r="T188" t="s">
        <v>1281</v>
      </c>
      <c r="U188" t="s">
        <v>1177</v>
      </c>
      <c r="V188" t="s">
        <v>1282</v>
      </c>
      <c r="W188" t="s">
        <v>95</v>
      </c>
      <c r="X188" t="s">
        <v>1283</v>
      </c>
      <c r="Y188" s="49">
        <v>187</v>
      </c>
    </row>
    <row r="189" spans="1:25">
      <c r="A189" s="49" t="s">
        <v>1140</v>
      </c>
      <c r="B189" s="49" t="str">
        <f>IFERROR(IF(A189="","",A189&amp;COUNTIF(A$2:A189,A189)),"")</f>
        <v>哲学・思想・言語22</v>
      </c>
      <c r="C189">
        <v>14</v>
      </c>
      <c r="D189">
        <v>188</v>
      </c>
      <c r="E189" t="s">
        <v>84</v>
      </c>
      <c r="F189" t="s">
        <v>28</v>
      </c>
      <c r="G189" t="s">
        <v>85</v>
      </c>
      <c r="H189" t="s">
        <v>1141</v>
      </c>
      <c r="K189" s="50">
        <v>9784621307854</v>
      </c>
      <c r="L189" t="s">
        <v>303</v>
      </c>
      <c r="M189" s="49" t="s">
        <v>304</v>
      </c>
      <c r="O189" s="49" t="s">
        <v>1284</v>
      </c>
      <c r="P189" t="s">
        <v>1285</v>
      </c>
      <c r="Q189" s="51">
        <v>20000</v>
      </c>
      <c r="R189" s="51">
        <v>22000</v>
      </c>
      <c r="S189" t="s">
        <v>1286</v>
      </c>
      <c r="T189" t="s">
        <v>308</v>
      </c>
      <c r="U189" t="s">
        <v>1287</v>
      </c>
      <c r="V189" t="s">
        <v>1288</v>
      </c>
      <c r="W189" t="s">
        <v>95</v>
      </c>
      <c r="X189" t="s">
        <v>1289</v>
      </c>
      <c r="Y189" s="49">
        <v>188</v>
      </c>
    </row>
    <row r="190" spans="1:25">
      <c r="A190" s="49" t="s">
        <v>1140</v>
      </c>
      <c r="B190" s="49" t="str">
        <f>IFERROR(IF(A190="","",A190&amp;COUNTIF(A$2:A190,A190)),"")</f>
        <v>哲学・思想・言語23</v>
      </c>
      <c r="C190">
        <v>15</v>
      </c>
      <c r="D190">
        <v>189</v>
      </c>
      <c r="E190" t="s">
        <v>84</v>
      </c>
      <c r="F190" t="s">
        <v>28</v>
      </c>
      <c r="G190" t="s">
        <v>85</v>
      </c>
      <c r="H190" t="s">
        <v>1141</v>
      </c>
      <c r="K190" s="50">
        <v>9784621307953</v>
      </c>
      <c r="L190" t="s">
        <v>303</v>
      </c>
      <c r="M190" s="49" t="s">
        <v>304</v>
      </c>
      <c r="O190" s="49" t="s">
        <v>1290</v>
      </c>
      <c r="P190" t="s">
        <v>1291</v>
      </c>
      <c r="Q190" s="51">
        <v>5000</v>
      </c>
      <c r="R190" s="51">
        <v>5500</v>
      </c>
      <c r="S190" t="s">
        <v>1292</v>
      </c>
      <c r="T190" t="s">
        <v>308</v>
      </c>
      <c r="U190" t="s">
        <v>1293</v>
      </c>
      <c r="V190" t="s">
        <v>1294</v>
      </c>
      <c r="W190" t="s">
        <v>95</v>
      </c>
      <c r="X190" t="s">
        <v>1295</v>
      </c>
      <c r="Y190" s="49">
        <v>189</v>
      </c>
    </row>
    <row r="191" spans="1:25">
      <c r="A191" s="49" t="s">
        <v>1140</v>
      </c>
      <c r="B191" s="49" t="str">
        <f>IFERROR(IF(A191="","",A191&amp;COUNTIF(A$2:A191,A191)),"")</f>
        <v>哲学・思想・言語24</v>
      </c>
      <c r="C191">
        <v>15</v>
      </c>
      <c r="D191">
        <v>190</v>
      </c>
      <c r="E191" t="s">
        <v>84</v>
      </c>
      <c r="F191" t="s">
        <v>28</v>
      </c>
      <c r="G191" t="s">
        <v>85</v>
      </c>
      <c r="H191" t="s">
        <v>1141</v>
      </c>
      <c r="K191" s="50">
        <v>9784623096152</v>
      </c>
      <c r="L191" t="s">
        <v>1296</v>
      </c>
      <c r="M191" s="49" t="s">
        <v>1297</v>
      </c>
      <c r="O191" s="49" t="s">
        <v>1298</v>
      </c>
      <c r="P191" t="s">
        <v>1299</v>
      </c>
      <c r="Q191" s="51">
        <v>3500</v>
      </c>
      <c r="R191" s="51">
        <v>3850</v>
      </c>
      <c r="S191" t="s">
        <v>1300</v>
      </c>
      <c r="T191" s="18">
        <v>45179</v>
      </c>
      <c r="U191" t="s">
        <v>1301</v>
      </c>
      <c r="V191" t="s">
        <v>1302</v>
      </c>
      <c r="W191" t="s">
        <v>95</v>
      </c>
      <c r="X191" t="s">
        <v>1303</v>
      </c>
      <c r="Y191" s="49">
        <v>190</v>
      </c>
    </row>
    <row r="192" spans="1:25">
      <c r="A192" s="49" t="s">
        <v>1140</v>
      </c>
      <c r="B192" s="49" t="str">
        <f>IFERROR(IF(A192="","",A192&amp;COUNTIF(A$2:A192,A192)),"")</f>
        <v>哲学・思想・言語25</v>
      </c>
      <c r="C192">
        <v>15</v>
      </c>
      <c r="D192">
        <v>191</v>
      </c>
      <c r="E192" t="s">
        <v>84</v>
      </c>
      <c r="F192" t="s">
        <v>28</v>
      </c>
      <c r="G192" t="s">
        <v>85</v>
      </c>
      <c r="H192" t="s">
        <v>1141</v>
      </c>
      <c r="K192" s="50">
        <v>9784623095599</v>
      </c>
      <c r="L192" t="s">
        <v>1296</v>
      </c>
      <c r="M192" s="49" t="s">
        <v>1297</v>
      </c>
      <c r="O192" s="49" t="s">
        <v>1304</v>
      </c>
      <c r="P192" t="s">
        <v>1305</v>
      </c>
      <c r="Q192" s="51">
        <v>3800</v>
      </c>
      <c r="R192" s="51">
        <v>4180</v>
      </c>
      <c r="S192" t="s">
        <v>1306</v>
      </c>
      <c r="T192" s="18">
        <v>45148</v>
      </c>
      <c r="U192" t="s">
        <v>1307</v>
      </c>
      <c r="V192" t="s">
        <v>1308</v>
      </c>
      <c r="W192" t="s">
        <v>95</v>
      </c>
      <c r="X192" t="s">
        <v>1309</v>
      </c>
      <c r="Y192" s="49">
        <v>191</v>
      </c>
    </row>
    <row r="193" spans="1:25">
      <c r="A193" s="49" t="s">
        <v>1140</v>
      </c>
      <c r="B193" s="49" t="str">
        <f>IFERROR(IF(A193="","",A193&amp;COUNTIF(A$2:A193,A193)),"")</f>
        <v>哲学・思想・言語26</v>
      </c>
      <c r="C193">
        <v>15</v>
      </c>
      <c r="D193">
        <v>192</v>
      </c>
      <c r="E193" t="s">
        <v>84</v>
      </c>
      <c r="F193" t="s">
        <v>28</v>
      </c>
      <c r="G193" t="s">
        <v>85</v>
      </c>
      <c r="H193" t="s">
        <v>1141</v>
      </c>
      <c r="K193" s="50">
        <v>9784843364864</v>
      </c>
      <c r="L193" t="s">
        <v>1310</v>
      </c>
      <c r="M193" s="49" t="s">
        <v>1311</v>
      </c>
      <c r="O193" s="49" t="s">
        <v>1312</v>
      </c>
      <c r="P193" t="s">
        <v>1313</v>
      </c>
      <c r="Q193">
        <v>12000</v>
      </c>
      <c r="R193" s="51">
        <v>13200</v>
      </c>
      <c r="S193" t="s">
        <v>1314</v>
      </c>
      <c r="T193" t="s">
        <v>1315</v>
      </c>
      <c r="U193" t="s">
        <v>1316</v>
      </c>
      <c r="V193" t="s">
        <v>1317</v>
      </c>
      <c r="W193" t="s">
        <v>95</v>
      </c>
      <c r="X193" t="s">
        <v>1318</v>
      </c>
      <c r="Y193" s="49">
        <v>192</v>
      </c>
    </row>
    <row r="194" spans="1:25">
      <c r="A194" s="49" t="s">
        <v>31</v>
      </c>
      <c r="B194" s="49" t="str">
        <f>IFERROR(IF(A194="","",A194&amp;COUNTIF(A$2:A194,A194)),"")</f>
        <v>宗教1</v>
      </c>
      <c r="C194">
        <v>15</v>
      </c>
      <c r="D194">
        <v>193</v>
      </c>
      <c r="E194" t="s">
        <v>84</v>
      </c>
      <c r="F194" t="s">
        <v>30</v>
      </c>
      <c r="G194" t="s">
        <v>85</v>
      </c>
      <c r="H194" t="s">
        <v>1319</v>
      </c>
      <c r="K194" s="50">
        <v>9784000803236</v>
      </c>
      <c r="L194" t="s">
        <v>1320</v>
      </c>
      <c r="M194" s="49" t="s">
        <v>1321</v>
      </c>
      <c r="O194" s="49" t="s">
        <v>1322</v>
      </c>
      <c r="P194" t="s">
        <v>1323</v>
      </c>
      <c r="Q194" s="51">
        <v>9000</v>
      </c>
      <c r="R194" s="51">
        <v>9900</v>
      </c>
      <c r="S194" t="s">
        <v>1324</v>
      </c>
      <c r="T194" t="s">
        <v>530</v>
      </c>
      <c r="U194" t="s">
        <v>1325</v>
      </c>
      <c r="V194" t="s">
        <v>1326</v>
      </c>
      <c r="W194" t="s">
        <v>95</v>
      </c>
      <c r="X194" t="s">
        <v>1327</v>
      </c>
      <c r="Y194" s="49">
        <v>193</v>
      </c>
    </row>
    <row r="195" spans="1:25">
      <c r="A195" s="49" t="s">
        <v>31</v>
      </c>
      <c r="B195" s="49" t="str">
        <f>IFERROR(IF(A195="","",A195&amp;COUNTIF(A$2:A195,A195)),"")</f>
        <v>宗教2</v>
      </c>
      <c r="C195">
        <v>15</v>
      </c>
      <c r="D195">
        <v>194</v>
      </c>
      <c r="E195" t="s">
        <v>84</v>
      </c>
      <c r="F195" t="s">
        <v>30</v>
      </c>
      <c r="G195" t="s">
        <v>85</v>
      </c>
      <c r="H195" t="s">
        <v>1319</v>
      </c>
      <c r="K195" s="50">
        <v>9784393211014</v>
      </c>
      <c r="L195" t="s">
        <v>1223</v>
      </c>
      <c r="M195" s="49" t="s">
        <v>1224</v>
      </c>
      <c r="O195" s="49" t="s">
        <v>1328</v>
      </c>
      <c r="P195" t="s">
        <v>1329</v>
      </c>
      <c r="Q195" s="51">
        <v>8000</v>
      </c>
      <c r="R195" s="51">
        <v>8800</v>
      </c>
      <c r="S195" t="s">
        <v>1330</v>
      </c>
      <c r="T195" s="17">
        <v>44986</v>
      </c>
      <c r="U195" t="s">
        <v>1331</v>
      </c>
      <c r="V195" t="s">
        <v>1332</v>
      </c>
      <c r="W195" t="s">
        <v>95</v>
      </c>
      <c r="X195" t="s">
        <v>1333</v>
      </c>
      <c r="Y195" s="49">
        <v>194</v>
      </c>
    </row>
    <row r="196" spans="1:25">
      <c r="A196" s="49" t="s">
        <v>31</v>
      </c>
      <c r="B196" s="49" t="str">
        <f>IFERROR(IF(A196="","",A196&amp;COUNTIF(A$2:A196,A196)),"")</f>
        <v>宗教3</v>
      </c>
      <c r="C196">
        <v>15</v>
      </c>
      <c r="D196">
        <v>195</v>
      </c>
      <c r="E196" t="s">
        <v>84</v>
      </c>
      <c r="F196" t="s">
        <v>30</v>
      </c>
      <c r="G196" t="s">
        <v>85</v>
      </c>
      <c r="H196" t="s">
        <v>1319</v>
      </c>
      <c r="K196" s="50">
        <v>9784393324073</v>
      </c>
      <c r="L196" t="s">
        <v>1223</v>
      </c>
      <c r="M196" s="49" t="s">
        <v>1224</v>
      </c>
      <c r="O196" s="49" t="s">
        <v>1334</v>
      </c>
      <c r="P196" t="s">
        <v>1335</v>
      </c>
      <c r="Q196" s="51">
        <v>8000</v>
      </c>
      <c r="R196" s="51">
        <v>8800</v>
      </c>
      <c r="S196" t="s">
        <v>1336</v>
      </c>
      <c r="T196" s="17">
        <v>44958</v>
      </c>
      <c r="U196" t="s">
        <v>1337</v>
      </c>
      <c r="V196" t="s">
        <v>1338</v>
      </c>
      <c r="W196" t="s">
        <v>95</v>
      </c>
      <c r="X196" t="s">
        <v>1339</v>
      </c>
      <c r="Y196" s="49">
        <v>195</v>
      </c>
    </row>
    <row r="197" spans="1:25">
      <c r="A197" s="49" t="s">
        <v>31</v>
      </c>
      <c r="B197" s="49" t="str">
        <f>IFERROR(IF(A197="","",A197&amp;COUNTIF(A$2:A197,A197)),"")</f>
        <v>宗教4</v>
      </c>
      <c r="C197">
        <v>15</v>
      </c>
      <c r="D197">
        <v>196</v>
      </c>
      <c r="E197" t="s">
        <v>84</v>
      </c>
      <c r="F197" t="s">
        <v>30</v>
      </c>
      <c r="G197" t="s">
        <v>85</v>
      </c>
      <c r="H197" t="s">
        <v>1319</v>
      </c>
      <c r="K197" s="50">
        <v>9784393113646</v>
      </c>
      <c r="L197" t="s">
        <v>1223</v>
      </c>
      <c r="M197" s="49" t="s">
        <v>1224</v>
      </c>
      <c r="O197" s="49" t="s">
        <v>1340</v>
      </c>
      <c r="P197" t="s">
        <v>1341</v>
      </c>
      <c r="Q197" s="51">
        <v>8000</v>
      </c>
      <c r="R197" s="51">
        <v>8800</v>
      </c>
      <c r="S197" t="s">
        <v>1342</v>
      </c>
      <c r="T197" t="s">
        <v>106</v>
      </c>
      <c r="U197" t="s">
        <v>1343</v>
      </c>
      <c r="V197" t="s">
        <v>1344</v>
      </c>
      <c r="W197" t="s">
        <v>95</v>
      </c>
      <c r="X197" t="s">
        <v>1345</v>
      </c>
      <c r="Y197" s="49">
        <v>196</v>
      </c>
    </row>
    <row r="198" spans="1:25">
      <c r="A198" s="49" t="s">
        <v>31</v>
      </c>
      <c r="B198" s="49" t="str">
        <f>IFERROR(IF(A198="","",A198&amp;COUNTIF(A$2:A198,A198)),"")</f>
        <v>宗教5</v>
      </c>
      <c r="C198">
        <v>15</v>
      </c>
      <c r="D198">
        <v>197</v>
      </c>
      <c r="E198" t="s">
        <v>84</v>
      </c>
      <c r="F198" t="s">
        <v>30</v>
      </c>
      <c r="G198" t="s">
        <v>85</v>
      </c>
      <c r="H198" t="s">
        <v>1319</v>
      </c>
      <c r="K198" s="50">
        <v>9784422144023</v>
      </c>
      <c r="L198" t="s">
        <v>792</v>
      </c>
      <c r="M198" s="49" t="s">
        <v>793</v>
      </c>
      <c r="O198" s="49" t="s">
        <v>1346</v>
      </c>
      <c r="P198" t="s">
        <v>1347</v>
      </c>
      <c r="Q198" s="51">
        <v>4500</v>
      </c>
      <c r="R198" s="51">
        <v>4950</v>
      </c>
      <c r="S198" t="s">
        <v>1348</v>
      </c>
      <c r="T198" t="s">
        <v>127</v>
      </c>
      <c r="U198" t="s">
        <v>1349</v>
      </c>
      <c r="V198" t="s">
        <v>1350</v>
      </c>
      <c r="W198" t="s">
        <v>95</v>
      </c>
      <c r="X198" t="s">
        <v>1351</v>
      </c>
      <c r="Y198" s="49">
        <v>197</v>
      </c>
    </row>
    <row r="199" spans="1:25">
      <c r="A199" s="49" t="s">
        <v>31</v>
      </c>
      <c r="B199" s="49" t="str">
        <f>IFERROR(IF(A199="","",A199&amp;COUNTIF(A$2:A199,A199)),"")</f>
        <v>宗教6</v>
      </c>
      <c r="C199">
        <v>15</v>
      </c>
      <c r="D199">
        <v>198</v>
      </c>
      <c r="E199" t="s">
        <v>84</v>
      </c>
      <c r="F199" t="s">
        <v>30</v>
      </c>
      <c r="G199" t="s">
        <v>85</v>
      </c>
      <c r="H199" t="s">
        <v>1319</v>
      </c>
      <c r="K199" s="50">
        <v>9784422144030</v>
      </c>
      <c r="L199" t="s">
        <v>792</v>
      </c>
      <c r="M199" s="49" t="s">
        <v>793</v>
      </c>
      <c r="O199" s="49" t="s">
        <v>1352</v>
      </c>
      <c r="P199" t="s">
        <v>1347</v>
      </c>
      <c r="Q199" s="51">
        <v>4500</v>
      </c>
      <c r="R199" s="51">
        <v>4950</v>
      </c>
      <c r="S199" t="s">
        <v>1353</v>
      </c>
      <c r="T199" t="s">
        <v>92</v>
      </c>
      <c r="U199" t="s">
        <v>1354</v>
      </c>
      <c r="V199" t="s">
        <v>1355</v>
      </c>
      <c r="W199" t="s">
        <v>95</v>
      </c>
      <c r="X199" t="s">
        <v>1356</v>
      </c>
      <c r="Y199" s="49">
        <v>198</v>
      </c>
    </row>
    <row r="200" spans="1:25">
      <c r="A200" s="49" t="s">
        <v>31</v>
      </c>
      <c r="B200" s="49" t="str">
        <f>IFERROR(IF(A200="","",A200&amp;COUNTIF(A$2:A200,A200)),"")</f>
        <v>宗教7</v>
      </c>
      <c r="C200">
        <v>15</v>
      </c>
      <c r="D200">
        <v>199</v>
      </c>
      <c r="E200" t="s">
        <v>84</v>
      </c>
      <c r="F200" t="s">
        <v>30</v>
      </c>
      <c r="G200" t="s">
        <v>85</v>
      </c>
      <c r="H200" t="s">
        <v>1319</v>
      </c>
      <c r="K200" s="50">
        <v>9784582717259</v>
      </c>
      <c r="L200" t="s">
        <v>550</v>
      </c>
      <c r="M200" s="49" t="s">
        <v>551</v>
      </c>
      <c r="O200" s="49" t="s">
        <v>1357</v>
      </c>
      <c r="P200" t="s">
        <v>1358</v>
      </c>
      <c r="Q200" s="51">
        <v>8400</v>
      </c>
      <c r="R200" s="51">
        <v>9240</v>
      </c>
      <c r="S200" t="s">
        <v>1359</v>
      </c>
      <c r="T200" t="s">
        <v>274</v>
      </c>
      <c r="U200" t="s">
        <v>1360</v>
      </c>
      <c r="V200" t="s">
        <v>1361</v>
      </c>
      <c r="W200" t="s">
        <v>95</v>
      </c>
      <c r="X200" t="s">
        <v>1362</v>
      </c>
      <c r="Y200" s="49">
        <v>199</v>
      </c>
    </row>
    <row r="201" spans="1:25">
      <c r="A201" s="49" t="s">
        <v>31</v>
      </c>
      <c r="B201" s="49" t="str">
        <f>IFERROR(IF(A201="","",A201&amp;COUNTIF(A$2:A201,A201)),"")</f>
        <v>宗教8</v>
      </c>
      <c r="C201">
        <v>15</v>
      </c>
      <c r="D201">
        <v>200</v>
      </c>
      <c r="E201" t="s">
        <v>84</v>
      </c>
      <c r="F201" t="s">
        <v>30</v>
      </c>
      <c r="G201" t="s">
        <v>85</v>
      </c>
      <c r="H201" t="s">
        <v>1319</v>
      </c>
      <c r="K201" s="50">
        <v>9784831863966</v>
      </c>
      <c r="L201" t="s">
        <v>1363</v>
      </c>
      <c r="M201" s="49" t="s">
        <v>1364</v>
      </c>
      <c r="O201" s="49" t="s">
        <v>1365</v>
      </c>
      <c r="P201" t="s">
        <v>1366</v>
      </c>
      <c r="Q201" s="51">
        <v>12000</v>
      </c>
      <c r="R201" s="51">
        <v>13200</v>
      </c>
      <c r="S201" t="s">
        <v>1367</v>
      </c>
      <c r="T201" t="s">
        <v>231</v>
      </c>
      <c r="U201" t="s">
        <v>1368</v>
      </c>
      <c r="V201" t="s">
        <v>1369</v>
      </c>
      <c r="W201" t="s">
        <v>95</v>
      </c>
      <c r="X201" t="s">
        <v>1370</v>
      </c>
      <c r="Y201" s="49">
        <v>200</v>
      </c>
    </row>
    <row r="202" spans="1:25">
      <c r="A202" s="49" t="s">
        <v>31</v>
      </c>
      <c r="B202" s="49" t="str">
        <f>IFERROR(IF(A202="","",A202&amp;COUNTIF(A$2:A202,A202)),"")</f>
        <v>宗教9</v>
      </c>
      <c r="C202">
        <v>15</v>
      </c>
      <c r="D202">
        <v>201</v>
      </c>
      <c r="E202" t="s">
        <v>84</v>
      </c>
      <c r="F202" t="s">
        <v>30</v>
      </c>
      <c r="G202" t="s">
        <v>85</v>
      </c>
      <c r="H202" t="s">
        <v>1319</v>
      </c>
      <c r="K202" s="50">
        <v>9784831862778</v>
      </c>
      <c r="L202" t="s">
        <v>1363</v>
      </c>
      <c r="M202" s="49" t="s">
        <v>1364</v>
      </c>
      <c r="O202" s="49" t="s">
        <v>1371</v>
      </c>
      <c r="P202" t="s">
        <v>1372</v>
      </c>
      <c r="Q202" s="51">
        <v>3500</v>
      </c>
      <c r="R202" s="51">
        <v>3850</v>
      </c>
      <c r="S202" t="s">
        <v>1373</v>
      </c>
      <c r="T202" t="s">
        <v>274</v>
      </c>
      <c r="U202" t="s">
        <v>1003</v>
      </c>
      <c r="V202" t="s">
        <v>1374</v>
      </c>
      <c r="W202" t="s">
        <v>95</v>
      </c>
      <c r="X202" t="s">
        <v>1375</v>
      </c>
      <c r="Y202" s="49">
        <v>201</v>
      </c>
    </row>
    <row r="203" spans="1:25">
      <c r="A203" s="49" t="s">
        <v>31</v>
      </c>
      <c r="B203" s="49" t="str">
        <f>IFERROR(IF(A203="","",A203&amp;COUNTIF(A$2:A203,A203)),"")</f>
        <v>宗教10</v>
      </c>
      <c r="C203">
        <v>15</v>
      </c>
      <c r="D203">
        <v>202</v>
      </c>
      <c r="E203" t="s">
        <v>84</v>
      </c>
      <c r="F203" t="s">
        <v>30</v>
      </c>
      <c r="G203" t="s">
        <v>85</v>
      </c>
      <c r="H203" t="s">
        <v>1319</v>
      </c>
      <c r="K203" s="50">
        <v>9784831877666</v>
      </c>
      <c r="L203" t="s">
        <v>1363</v>
      </c>
      <c r="M203" s="49" t="s">
        <v>1364</v>
      </c>
      <c r="O203" s="49" t="s">
        <v>1376</v>
      </c>
      <c r="P203" t="s">
        <v>1377</v>
      </c>
      <c r="Q203" s="51">
        <v>4000</v>
      </c>
      <c r="R203" s="51">
        <v>4400</v>
      </c>
      <c r="S203" t="s">
        <v>1378</v>
      </c>
      <c r="T203" t="s">
        <v>274</v>
      </c>
      <c r="U203" t="s">
        <v>1379</v>
      </c>
      <c r="V203" t="s">
        <v>1380</v>
      </c>
      <c r="W203" t="s">
        <v>95</v>
      </c>
      <c r="X203" t="s">
        <v>1381</v>
      </c>
      <c r="Y203" s="49">
        <v>202</v>
      </c>
    </row>
    <row r="204" spans="1:25">
      <c r="A204" s="49" t="s">
        <v>31</v>
      </c>
      <c r="B204" s="49" t="str">
        <f>IFERROR(IF(A204="","",A204&amp;COUNTIF(A$2:A204,A204)),"")</f>
        <v>宗教11</v>
      </c>
      <c r="C204">
        <v>15</v>
      </c>
      <c r="D204">
        <v>203</v>
      </c>
      <c r="E204" t="s">
        <v>84</v>
      </c>
      <c r="F204" t="s">
        <v>30</v>
      </c>
      <c r="G204" t="s">
        <v>85</v>
      </c>
      <c r="H204" t="s">
        <v>1319</v>
      </c>
      <c r="K204" s="50">
        <v>9784831877659</v>
      </c>
      <c r="L204" t="s">
        <v>1363</v>
      </c>
      <c r="M204" s="49" t="s">
        <v>1364</v>
      </c>
      <c r="O204" s="49" t="s">
        <v>1382</v>
      </c>
      <c r="P204" t="s">
        <v>1383</v>
      </c>
      <c r="Q204" s="51">
        <v>2300</v>
      </c>
      <c r="R204" s="51">
        <v>2530</v>
      </c>
      <c r="S204" t="s">
        <v>1384</v>
      </c>
      <c r="T204" t="s">
        <v>231</v>
      </c>
      <c r="U204" t="s">
        <v>1385</v>
      </c>
      <c r="V204" t="s">
        <v>1386</v>
      </c>
      <c r="W204" t="s">
        <v>95</v>
      </c>
      <c r="X204" t="s">
        <v>1387</v>
      </c>
      <c r="Y204" s="49">
        <v>203</v>
      </c>
    </row>
    <row r="205" spans="1:25">
      <c r="A205" s="49" t="s">
        <v>31</v>
      </c>
      <c r="B205" s="49" t="str">
        <f>IFERROR(IF(A205="","",A205&amp;COUNTIF(A$2:A205,A205)),"")</f>
        <v>宗教12</v>
      </c>
      <c r="C205">
        <v>16</v>
      </c>
      <c r="D205">
        <v>204</v>
      </c>
      <c r="E205" t="s">
        <v>84</v>
      </c>
      <c r="F205" t="s">
        <v>30</v>
      </c>
      <c r="G205" t="s">
        <v>85</v>
      </c>
      <c r="H205" t="s">
        <v>1319</v>
      </c>
      <c r="K205" s="50">
        <v>9784831856517</v>
      </c>
      <c r="L205" t="s">
        <v>1363</v>
      </c>
      <c r="M205" s="49" t="s">
        <v>1364</v>
      </c>
      <c r="O205" s="49" t="s">
        <v>1388</v>
      </c>
      <c r="P205" t="s">
        <v>1389</v>
      </c>
      <c r="Q205" s="51">
        <v>3500</v>
      </c>
      <c r="R205" s="51">
        <v>3850</v>
      </c>
      <c r="S205" t="s">
        <v>1390</v>
      </c>
      <c r="T205" t="s">
        <v>274</v>
      </c>
      <c r="U205" t="s">
        <v>1391</v>
      </c>
      <c r="V205" t="s">
        <v>1392</v>
      </c>
      <c r="W205" t="s">
        <v>95</v>
      </c>
      <c r="X205" t="s">
        <v>1393</v>
      </c>
      <c r="Y205" s="49">
        <v>204</v>
      </c>
    </row>
    <row r="206" spans="1:25">
      <c r="A206" s="49" t="s">
        <v>31</v>
      </c>
      <c r="B206" s="49" t="str">
        <f>IFERROR(IF(A206="","",A206&amp;COUNTIF(A$2:A206,A206)),"")</f>
        <v>宗教13</v>
      </c>
      <c r="C206">
        <v>16</v>
      </c>
      <c r="D206">
        <v>205</v>
      </c>
      <c r="E206" t="s">
        <v>84</v>
      </c>
      <c r="F206" t="s">
        <v>30</v>
      </c>
      <c r="G206" t="s">
        <v>85</v>
      </c>
      <c r="H206" t="s">
        <v>1319</v>
      </c>
      <c r="K206" s="50">
        <v>9784831863973</v>
      </c>
      <c r="L206" t="s">
        <v>1363</v>
      </c>
      <c r="M206" s="49" t="s">
        <v>1364</v>
      </c>
      <c r="O206" s="49" t="s">
        <v>1394</v>
      </c>
      <c r="P206" t="s">
        <v>1395</v>
      </c>
      <c r="Q206" s="51">
        <v>9000</v>
      </c>
      <c r="R206" s="51">
        <v>9900</v>
      </c>
      <c r="S206" t="s">
        <v>1396</v>
      </c>
      <c r="T206" t="s">
        <v>212</v>
      </c>
      <c r="U206" t="s">
        <v>1397</v>
      </c>
      <c r="V206" t="s">
        <v>1398</v>
      </c>
      <c r="W206" t="s">
        <v>95</v>
      </c>
      <c r="X206" t="s">
        <v>1399</v>
      </c>
      <c r="Y206" s="49">
        <v>205</v>
      </c>
    </row>
    <row r="207" spans="1:25">
      <c r="A207" s="49" t="s">
        <v>31</v>
      </c>
      <c r="B207" s="49" t="str">
        <f>IFERROR(IF(A207="","",A207&amp;COUNTIF(A$2:A207,A207)),"")</f>
        <v>宗教14</v>
      </c>
      <c r="C207">
        <v>16</v>
      </c>
      <c r="D207">
        <v>206</v>
      </c>
      <c r="E207" t="s">
        <v>84</v>
      </c>
      <c r="F207" t="s">
        <v>30</v>
      </c>
      <c r="G207" t="s">
        <v>85</v>
      </c>
      <c r="H207" t="s">
        <v>1319</v>
      </c>
      <c r="K207" s="50">
        <v>9784831857231</v>
      </c>
      <c r="L207" t="s">
        <v>1363</v>
      </c>
      <c r="M207" s="49" t="s">
        <v>1364</v>
      </c>
      <c r="O207" s="49" t="s">
        <v>1400</v>
      </c>
      <c r="P207" t="s">
        <v>1401</v>
      </c>
      <c r="Q207" s="51">
        <v>2800</v>
      </c>
      <c r="R207" s="51">
        <v>3080</v>
      </c>
      <c r="S207" t="s">
        <v>1402</v>
      </c>
      <c r="T207" t="s">
        <v>212</v>
      </c>
      <c r="U207" t="s">
        <v>460</v>
      </c>
      <c r="V207" t="s">
        <v>1403</v>
      </c>
      <c r="W207" t="s">
        <v>95</v>
      </c>
      <c r="X207" t="s">
        <v>1404</v>
      </c>
      <c r="Y207" s="49">
        <v>206</v>
      </c>
    </row>
    <row r="208" spans="1:25">
      <c r="A208" s="49" t="s">
        <v>31</v>
      </c>
      <c r="B208" s="49" t="str">
        <f>IFERROR(IF(A208="","",A208&amp;COUNTIF(A$2:A208,A208)),"")</f>
        <v>宗教15</v>
      </c>
      <c r="C208">
        <v>16</v>
      </c>
      <c r="D208">
        <v>207</v>
      </c>
      <c r="E208" t="s">
        <v>84</v>
      </c>
      <c r="F208" t="s">
        <v>30</v>
      </c>
      <c r="G208" t="s">
        <v>85</v>
      </c>
      <c r="H208" t="s">
        <v>1319</v>
      </c>
      <c r="K208" s="50">
        <v>9784831855787</v>
      </c>
      <c r="L208" t="s">
        <v>1363</v>
      </c>
      <c r="M208" s="49" t="s">
        <v>1364</v>
      </c>
      <c r="O208" s="49" t="s">
        <v>1405</v>
      </c>
      <c r="P208" t="s">
        <v>1406</v>
      </c>
      <c r="Q208" s="51">
        <v>5000</v>
      </c>
      <c r="R208" s="51">
        <v>5500</v>
      </c>
      <c r="S208" t="s">
        <v>1407</v>
      </c>
      <c r="T208" t="s">
        <v>308</v>
      </c>
      <c r="U208" t="s">
        <v>789</v>
      </c>
      <c r="V208" t="s">
        <v>1408</v>
      </c>
      <c r="W208" t="s">
        <v>95</v>
      </c>
      <c r="X208" t="s">
        <v>1409</v>
      </c>
      <c r="Y208" s="49">
        <v>207</v>
      </c>
    </row>
    <row r="209" spans="1:25">
      <c r="A209" s="49" t="s">
        <v>31</v>
      </c>
      <c r="B209" s="49" t="str">
        <f>IFERROR(IF(A209="","",A209&amp;COUNTIF(A$2:A209,A209)),"")</f>
        <v>宗教16</v>
      </c>
      <c r="C209">
        <v>16</v>
      </c>
      <c r="D209">
        <v>208</v>
      </c>
      <c r="E209" t="s">
        <v>84</v>
      </c>
      <c r="F209" t="s">
        <v>30</v>
      </c>
      <c r="G209" t="s">
        <v>85</v>
      </c>
      <c r="H209" t="s">
        <v>1319</v>
      </c>
      <c r="K209" s="50">
        <v>9784831877673</v>
      </c>
      <c r="L209" t="s">
        <v>1363</v>
      </c>
      <c r="M209" s="49" t="s">
        <v>1364</v>
      </c>
      <c r="O209" s="49" t="s">
        <v>1410</v>
      </c>
      <c r="P209" t="s">
        <v>1411</v>
      </c>
      <c r="Q209" s="51">
        <v>3000</v>
      </c>
      <c r="R209" s="51">
        <v>3300</v>
      </c>
      <c r="S209" t="s">
        <v>1412</v>
      </c>
      <c r="T209" t="s">
        <v>231</v>
      </c>
      <c r="U209" t="s">
        <v>1413</v>
      </c>
      <c r="V209" t="s">
        <v>1414</v>
      </c>
      <c r="W209" t="s">
        <v>95</v>
      </c>
      <c r="X209" t="s">
        <v>1415</v>
      </c>
      <c r="Y209" s="49">
        <v>208</v>
      </c>
    </row>
    <row r="210" spans="1:25">
      <c r="A210" s="49" t="s">
        <v>31</v>
      </c>
      <c r="B210" s="49" t="str">
        <f>IFERROR(IF(A210="","",A210&amp;COUNTIF(A$2:A210,A210)),"")</f>
        <v>宗教17</v>
      </c>
      <c r="C210">
        <v>16</v>
      </c>
      <c r="D210">
        <v>209</v>
      </c>
      <c r="E210" t="s">
        <v>84</v>
      </c>
      <c r="F210" t="s">
        <v>30</v>
      </c>
      <c r="G210" t="s">
        <v>85</v>
      </c>
      <c r="H210" t="s">
        <v>1319</v>
      </c>
      <c r="K210" s="50">
        <v>9784831877727</v>
      </c>
      <c r="L210" t="s">
        <v>1363</v>
      </c>
      <c r="M210" s="49" t="s">
        <v>1364</v>
      </c>
      <c r="O210" s="49" t="s">
        <v>1416</v>
      </c>
      <c r="P210" t="s">
        <v>1417</v>
      </c>
      <c r="Q210" s="51">
        <v>5500</v>
      </c>
      <c r="R210" s="51">
        <v>6050</v>
      </c>
      <c r="S210" t="s">
        <v>1418</v>
      </c>
      <c r="T210" t="s">
        <v>106</v>
      </c>
      <c r="U210" t="s">
        <v>1419</v>
      </c>
      <c r="V210" t="s">
        <v>1420</v>
      </c>
      <c r="W210" t="s">
        <v>95</v>
      </c>
      <c r="X210" t="s">
        <v>1421</v>
      </c>
      <c r="Y210" s="49">
        <v>209</v>
      </c>
    </row>
    <row r="211" spans="1:25">
      <c r="A211" s="49" t="s">
        <v>31</v>
      </c>
      <c r="B211" s="49" t="str">
        <f>IFERROR(IF(A211="","",A211&amp;COUNTIF(A$2:A211,A211)),"")</f>
        <v>宗教18</v>
      </c>
      <c r="C211">
        <v>16</v>
      </c>
      <c r="D211">
        <v>210</v>
      </c>
      <c r="E211" t="s">
        <v>84</v>
      </c>
      <c r="F211" t="s">
        <v>30</v>
      </c>
      <c r="G211" t="s">
        <v>85</v>
      </c>
      <c r="H211" t="s">
        <v>1319</v>
      </c>
      <c r="K211" s="50">
        <v>9784831877604</v>
      </c>
      <c r="L211" t="s">
        <v>1363</v>
      </c>
      <c r="M211" s="49" t="s">
        <v>1364</v>
      </c>
      <c r="O211" s="49" t="s">
        <v>1422</v>
      </c>
      <c r="P211" t="s">
        <v>1423</v>
      </c>
      <c r="Q211" s="51">
        <v>13000</v>
      </c>
      <c r="R211" s="51">
        <v>14300</v>
      </c>
      <c r="S211" t="s">
        <v>1424</v>
      </c>
      <c r="T211" t="s">
        <v>155</v>
      </c>
      <c r="U211" t="s">
        <v>1425</v>
      </c>
      <c r="V211" t="s">
        <v>1426</v>
      </c>
      <c r="W211" t="s">
        <v>95</v>
      </c>
      <c r="X211" t="s">
        <v>1427</v>
      </c>
      <c r="Y211" s="49">
        <v>210</v>
      </c>
    </row>
    <row r="212" spans="1:25">
      <c r="A212" s="49" t="s">
        <v>31</v>
      </c>
      <c r="B212" s="49" t="str">
        <f>IFERROR(IF(A212="","",A212&amp;COUNTIF(A$2:A212,A212)),"")</f>
        <v>宗教19</v>
      </c>
      <c r="C212">
        <v>16</v>
      </c>
      <c r="D212">
        <v>211</v>
      </c>
      <c r="E212" t="s">
        <v>84</v>
      </c>
      <c r="F212" t="s">
        <v>30</v>
      </c>
      <c r="G212" t="s">
        <v>85</v>
      </c>
      <c r="H212" t="s">
        <v>1319</v>
      </c>
      <c r="K212" s="50">
        <v>9784621307663</v>
      </c>
      <c r="L212" t="s">
        <v>303</v>
      </c>
      <c r="M212" s="49" t="s">
        <v>304</v>
      </c>
      <c r="O212" s="49" t="s">
        <v>1428</v>
      </c>
      <c r="P212" t="s">
        <v>1429</v>
      </c>
      <c r="Q212" s="51">
        <v>27000</v>
      </c>
      <c r="R212" s="51">
        <v>29700</v>
      </c>
      <c r="S212" t="s">
        <v>1430</v>
      </c>
      <c r="T212" t="s">
        <v>308</v>
      </c>
      <c r="U212" t="s">
        <v>1431</v>
      </c>
      <c r="V212" t="s">
        <v>1432</v>
      </c>
      <c r="W212" t="s">
        <v>95</v>
      </c>
      <c r="X212" t="s">
        <v>1433</v>
      </c>
      <c r="Y212" s="49">
        <v>211</v>
      </c>
    </row>
    <row r="213" spans="1:25">
      <c r="A213" s="49" t="s">
        <v>33</v>
      </c>
      <c r="B213" s="49" t="str">
        <f>IFERROR(IF(A213="","",A213&amp;COUNTIF(A$2:A213,A213)),"")</f>
        <v>心理1</v>
      </c>
      <c r="C213">
        <v>16</v>
      </c>
      <c r="D213">
        <v>212</v>
      </c>
      <c r="E213" t="s">
        <v>84</v>
      </c>
      <c r="F213" t="s">
        <v>32</v>
      </c>
      <c r="G213" t="s">
        <v>85</v>
      </c>
      <c r="H213" t="s">
        <v>1434</v>
      </c>
      <c r="K213" s="50">
        <v>9784750356426</v>
      </c>
      <c r="L213" t="s">
        <v>1142</v>
      </c>
      <c r="M213" s="49" t="s">
        <v>1143</v>
      </c>
      <c r="O213" s="49" t="s">
        <v>1435</v>
      </c>
      <c r="Q213" s="51">
        <v>5000</v>
      </c>
      <c r="R213" s="51">
        <v>5500</v>
      </c>
      <c r="S213" t="s">
        <v>1436</v>
      </c>
      <c r="T213" t="s">
        <v>127</v>
      </c>
      <c r="U213" t="s">
        <v>1337</v>
      </c>
      <c r="V213" t="s">
        <v>1437</v>
      </c>
      <c r="W213" t="s">
        <v>95</v>
      </c>
      <c r="X213" t="s">
        <v>1438</v>
      </c>
      <c r="Y213" s="49">
        <v>212</v>
      </c>
    </row>
    <row r="214" spans="1:25">
      <c r="A214" s="49" t="s">
        <v>33</v>
      </c>
      <c r="B214" s="49" t="str">
        <f>IFERROR(IF(A214="","",A214&amp;COUNTIF(A$2:A214,A214)),"")</f>
        <v>心理2</v>
      </c>
      <c r="C214">
        <v>16</v>
      </c>
      <c r="D214">
        <v>213</v>
      </c>
      <c r="E214" t="s">
        <v>84</v>
      </c>
      <c r="F214" t="s">
        <v>32</v>
      </c>
      <c r="G214" t="s">
        <v>85</v>
      </c>
      <c r="H214" t="s">
        <v>1434</v>
      </c>
      <c r="K214" s="50">
        <v>9784254103045</v>
      </c>
      <c r="L214" t="s">
        <v>87</v>
      </c>
      <c r="M214" s="49" t="s">
        <v>88</v>
      </c>
      <c r="O214" s="49" t="s">
        <v>1439</v>
      </c>
      <c r="P214" t="s">
        <v>1440</v>
      </c>
      <c r="Q214" s="51">
        <v>9000</v>
      </c>
      <c r="R214" s="51">
        <v>9900</v>
      </c>
      <c r="S214" t="s">
        <v>1441</v>
      </c>
      <c r="T214" t="s">
        <v>92</v>
      </c>
      <c r="U214" t="s">
        <v>1442</v>
      </c>
      <c r="V214" t="s">
        <v>1443</v>
      </c>
      <c r="W214" t="s">
        <v>95</v>
      </c>
      <c r="X214" t="s">
        <v>1444</v>
      </c>
      <c r="Y214" s="49">
        <v>213</v>
      </c>
    </row>
    <row r="215" spans="1:25">
      <c r="A215" s="49" t="s">
        <v>33</v>
      </c>
      <c r="B215" s="49" t="str">
        <f>IFERROR(IF(A215="","",A215&amp;COUNTIF(A$2:A215,A215)),"")</f>
        <v>心理3</v>
      </c>
      <c r="C215">
        <v>16</v>
      </c>
      <c r="D215">
        <v>214</v>
      </c>
      <c r="E215" t="s">
        <v>84</v>
      </c>
      <c r="F215" t="s">
        <v>32</v>
      </c>
      <c r="G215" t="s">
        <v>85</v>
      </c>
      <c r="H215" t="s">
        <v>1434</v>
      </c>
      <c r="K215" s="50">
        <v>9784762832260</v>
      </c>
      <c r="L215" t="s">
        <v>1172</v>
      </c>
      <c r="M215" s="49" t="s">
        <v>1173</v>
      </c>
      <c r="O215" s="49" t="s">
        <v>1445</v>
      </c>
      <c r="P215" t="s">
        <v>1446</v>
      </c>
      <c r="Q215" s="51">
        <v>3400</v>
      </c>
      <c r="R215" s="51">
        <v>3740</v>
      </c>
      <c r="S215" t="s">
        <v>1447</v>
      </c>
      <c r="T215" t="s">
        <v>134</v>
      </c>
      <c r="U215" t="s">
        <v>460</v>
      </c>
      <c r="V215" t="s">
        <v>1448</v>
      </c>
      <c r="W215" t="s">
        <v>95</v>
      </c>
      <c r="X215" t="s">
        <v>1449</v>
      </c>
      <c r="Y215" s="49">
        <v>214</v>
      </c>
    </row>
    <row r="216" spans="1:25">
      <c r="A216" s="49" t="s">
        <v>33</v>
      </c>
      <c r="B216" s="49" t="str">
        <f>IFERROR(IF(A216="","",A216&amp;COUNTIF(A$2:A216,A216)),"")</f>
        <v>心理4</v>
      </c>
      <c r="C216">
        <v>16</v>
      </c>
      <c r="D216">
        <v>215</v>
      </c>
      <c r="E216" t="s">
        <v>84</v>
      </c>
      <c r="F216" t="s">
        <v>32</v>
      </c>
      <c r="G216" t="s">
        <v>85</v>
      </c>
      <c r="H216" t="s">
        <v>1434</v>
      </c>
      <c r="K216" s="50">
        <v>9784762832277</v>
      </c>
      <c r="L216" t="s">
        <v>1172</v>
      </c>
      <c r="M216" s="49" t="s">
        <v>1173</v>
      </c>
      <c r="O216" s="49" t="s">
        <v>1450</v>
      </c>
      <c r="P216" t="s">
        <v>1451</v>
      </c>
      <c r="Q216" s="51">
        <v>4200</v>
      </c>
      <c r="R216" s="51">
        <v>4620</v>
      </c>
      <c r="S216" t="s">
        <v>1452</v>
      </c>
      <c r="T216" t="s">
        <v>92</v>
      </c>
      <c r="U216" t="s">
        <v>707</v>
      </c>
      <c r="V216" t="s">
        <v>1453</v>
      </c>
      <c r="W216" t="s">
        <v>95</v>
      </c>
      <c r="X216" t="s">
        <v>1454</v>
      </c>
      <c r="Y216" s="49">
        <v>215</v>
      </c>
    </row>
    <row r="217" spans="1:25">
      <c r="A217" s="49" t="s">
        <v>33</v>
      </c>
      <c r="B217" s="49" t="str">
        <f>IFERROR(IF(A217="","",A217&amp;COUNTIF(A$2:A217,A217)),"")</f>
        <v>心理5</v>
      </c>
      <c r="C217">
        <v>16</v>
      </c>
      <c r="D217">
        <v>216</v>
      </c>
      <c r="E217" t="s">
        <v>84</v>
      </c>
      <c r="F217" t="s">
        <v>32</v>
      </c>
      <c r="G217" t="s">
        <v>85</v>
      </c>
      <c r="H217" t="s">
        <v>1434</v>
      </c>
      <c r="K217" s="50">
        <v>9784762832321</v>
      </c>
      <c r="L217" t="s">
        <v>1172</v>
      </c>
      <c r="M217" s="49" t="s">
        <v>1173</v>
      </c>
      <c r="O217" s="49" t="s">
        <v>1455</v>
      </c>
      <c r="P217" t="s">
        <v>1456</v>
      </c>
      <c r="Q217">
        <v>4500</v>
      </c>
      <c r="R217" s="51">
        <v>4950</v>
      </c>
      <c r="S217" t="s">
        <v>1457</v>
      </c>
      <c r="T217" t="s">
        <v>92</v>
      </c>
      <c r="U217" t="s">
        <v>1458</v>
      </c>
      <c r="V217" t="s">
        <v>1459</v>
      </c>
      <c r="W217" t="s">
        <v>95</v>
      </c>
      <c r="X217" t="s">
        <v>1460</v>
      </c>
      <c r="Y217" s="49">
        <v>216</v>
      </c>
    </row>
    <row r="218" spans="1:25">
      <c r="A218" s="49" t="s">
        <v>33</v>
      </c>
      <c r="B218" s="49" t="str">
        <f>IFERROR(IF(A218="","",A218&amp;COUNTIF(A$2:A218,A218)),"")</f>
        <v>心理6</v>
      </c>
      <c r="C218">
        <v>16</v>
      </c>
      <c r="D218">
        <v>217</v>
      </c>
      <c r="E218" t="s">
        <v>84</v>
      </c>
      <c r="F218" t="s">
        <v>32</v>
      </c>
      <c r="G218" t="s">
        <v>85</v>
      </c>
      <c r="H218" t="s">
        <v>1434</v>
      </c>
      <c r="K218" s="50">
        <v>9784762832215</v>
      </c>
      <c r="L218" t="s">
        <v>1172</v>
      </c>
      <c r="M218" s="49" t="s">
        <v>1173</v>
      </c>
      <c r="O218" s="49" t="s">
        <v>1461</v>
      </c>
      <c r="P218" t="s">
        <v>1462</v>
      </c>
      <c r="Q218">
        <v>4200</v>
      </c>
      <c r="R218" s="51">
        <v>4620</v>
      </c>
      <c r="S218" t="s">
        <v>1463</v>
      </c>
      <c r="T218" t="s">
        <v>155</v>
      </c>
      <c r="U218" t="s">
        <v>1161</v>
      </c>
      <c r="V218" t="s">
        <v>1464</v>
      </c>
      <c r="W218" t="s">
        <v>95</v>
      </c>
      <c r="X218" t="s">
        <v>1465</v>
      </c>
      <c r="Y218" s="49">
        <v>217</v>
      </c>
    </row>
    <row r="219" spans="1:25">
      <c r="A219" s="49" t="s">
        <v>33</v>
      </c>
      <c r="B219" s="49" t="str">
        <f>IFERROR(IF(A219="","",A219&amp;COUNTIF(A$2:A219,A219)),"")</f>
        <v>心理7</v>
      </c>
      <c r="C219">
        <v>16</v>
      </c>
      <c r="D219">
        <v>218</v>
      </c>
      <c r="E219" t="s">
        <v>84</v>
      </c>
      <c r="F219" t="s">
        <v>32</v>
      </c>
      <c r="G219" t="s">
        <v>85</v>
      </c>
      <c r="H219" t="s">
        <v>1434</v>
      </c>
      <c r="K219" s="50">
        <v>9784320094703</v>
      </c>
      <c r="L219" t="s">
        <v>115</v>
      </c>
      <c r="M219" s="49" t="s">
        <v>116</v>
      </c>
      <c r="O219" s="49" t="s">
        <v>1466</v>
      </c>
      <c r="P219" t="s">
        <v>1467</v>
      </c>
      <c r="Q219" s="51">
        <v>2800</v>
      </c>
      <c r="R219" s="51">
        <v>3080</v>
      </c>
      <c r="S219" t="s">
        <v>1468</v>
      </c>
      <c r="T219" t="s">
        <v>120</v>
      </c>
      <c r="U219" t="s">
        <v>1469</v>
      </c>
      <c r="V219" t="s">
        <v>1470</v>
      </c>
      <c r="W219" t="s">
        <v>95</v>
      </c>
      <c r="X219" t="s">
        <v>1471</v>
      </c>
      <c r="Y219" s="49">
        <v>218</v>
      </c>
    </row>
    <row r="220" spans="1:25">
      <c r="A220" s="49" t="s">
        <v>33</v>
      </c>
      <c r="B220" s="49" t="str">
        <f>IFERROR(IF(A220="","",A220&amp;COUNTIF(A$2:A220,A220)),"")</f>
        <v>心理8</v>
      </c>
      <c r="C220">
        <v>17</v>
      </c>
      <c r="D220">
        <v>219</v>
      </c>
      <c r="E220" t="s">
        <v>84</v>
      </c>
      <c r="F220" t="s">
        <v>32</v>
      </c>
      <c r="G220" t="s">
        <v>85</v>
      </c>
      <c r="H220" t="s">
        <v>1434</v>
      </c>
      <c r="K220" s="50">
        <v>9784393365601</v>
      </c>
      <c r="L220" t="s">
        <v>1223</v>
      </c>
      <c r="M220" s="49" t="s">
        <v>1224</v>
      </c>
      <c r="O220" s="49" t="s">
        <v>1472</v>
      </c>
      <c r="P220" t="s">
        <v>1473</v>
      </c>
      <c r="Q220" s="51">
        <v>4200</v>
      </c>
      <c r="R220" s="51">
        <v>4620</v>
      </c>
      <c r="S220" t="s">
        <v>1474</v>
      </c>
      <c r="T220" s="17">
        <v>44986</v>
      </c>
      <c r="U220" t="s">
        <v>1475</v>
      </c>
      <c r="V220" t="s">
        <v>1476</v>
      </c>
      <c r="W220" t="s">
        <v>95</v>
      </c>
      <c r="X220" t="s">
        <v>1477</v>
      </c>
      <c r="Y220" s="49">
        <v>219</v>
      </c>
    </row>
    <row r="221" spans="1:25">
      <c r="A221" s="49" t="s">
        <v>33</v>
      </c>
      <c r="B221" s="49" t="str">
        <f>IFERROR(IF(A221="","",A221&amp;COUNTIF(A$2:A221,A221)),"")</f>
        <v>心理9</v>
      </c>
      <c r="C221">
        <v>17</v>
      </c>
      <c r="D221">
        <v>220</v>
      </c>
      <c r="E221" t="s">
        <v>84</v>
      </c>
      <c r="F221" t="s">
        <v>32</v>
      </c>
      <c r="G221" t="s">
        <v>85</v>
      </c>
      <c r="H221" t="s">
        <v>1434</v>
      </c>
      <c r="K221" s="50">
        <v>9784409340585</v>
      </c>
      <c r="L221" t="s">
        <v>1231</v>
      </c>
      <c r="M221" s="49" t="s">
        <v>1232</v>
      </c>
      <c r="O221" s="49" t="s">
        <v>1478</v>
      </c>
      <c r="P221" t="s">
        <v>1479</v>
      </c>
      <c r="Q221" s="51">
        <v>6500</v>
      </c>
      <c r="R221" s="51">
        <v>7150</v>
      </c>
      <c r="S221" t="s">
        <v>1480</v>
      </c>
      <c r="T221" t="s">
        <v>231</v>
      </c>
      <c r="U221" t="s">
        <v>1481</v>
      </c>
      <c r="V221" t="s">
        <v>1482</v>
      </c>
      <c r="W221" t="s">
        <v>95</v>
      </c>
      <c r="X221" t="s">
        <v>1483</v>
      </c>
      <c r="Y221" s="49">
        <v>220</v>
      </c>
    </row>
    <row r="222" spans="1:25">
      <c r="A222" s="49" t="s">
        <v>33</v>
      </c>
      <c r="B222" s="49" t="str">
        <f>IFERROR(IF(A222="","",A222&amp;COUNTIF(A$2:A222,A222)),"")</f>
        <v>心理10</v>
      </c>
      <c r="C222">
        <v>17</v>
      </c>
      <c r="D222">
        <v>221</v>
      </c>
      <c r="E222" t="s">
        <v>84</v>
      </c>
      <c r="F222" t="s">
        <v>32</v>
      </c>
      <c r="G222" t="s">
        <v>85</v>
      </c>
      <c r="H222" t="s">
        <v>1434</v>
      </c>
      <c r="K222" s="50">
        <v>9784409340592</v>
      </c>
      <c r="L222" t="s">
        <v>1231</v>
      </c>
      <c r="M222" s="49" t="s">
        <v>1232</v>
      </c>
      <c r="O222" s="49" t="s">
        <v>1484</v>
      </c>
      <c r="P222" t="s">
        <v>1485</v>
      </c>
      <c r="Q222" s="51">
        <v>6500</v>
      </c>
      <c r="R222" s="51">
        <v>7150</v>
      </c>
      <c r="S222" t="s">
        <v>1486</v>
      </c>
      <c r="T222" t="s">
        <v>106</v>
      </c>
      <c r="U222" t="s">
        <v>1481</v>
      </c>
      <c r="V222" t="s">
        <v>1487</v>
      </c>
      <c r="W222" t="s">
        <v>95</v>
      </c>
      <c r="X222" t="s">
        <v>1488</v>
      </c>
      <c r="Y222" s="49">
        <v>221</v>
      </c>
    </row>
    <row r="223" spans="1:25">
      <c r="A223" s="49" t="s">
        <v>33</v>
      </c>
      <c r="B223" s="49" t="str">
        <f>IFERROR(IF(A223="","",A223&amp;COUNTIF(A$2:A223,A223)),"")</f>
        <v>心理11</v>
      </c>
      <c r="C223">
        <v>17</v>
      </c>
      <c r="D223">
        <v>222</v>
      </c>
      <c r="E223" t="s">
        <v>84</v>
      </c>
      <c r="F223" t="s">
        <v>32</v>
      </c>
      <c r="G223" t="s">
        <v>85</v>
      </c>
      <c r="H223" t="s">
        <v>1434</v>
      </c>
      <c r="K223" s="50">
        <v>9784788518209</v>
      </c>
      <c r="L223" t="s">
        <v>1489</v>
      </c>
      <c r="M223" s="49" t="s">
        <v>1490</v>
      </c>
      <c r="O223" s="49" t="s">
        <v>1491</v>
      </c>
      <c r="P223" t="s">
        <v>1492</v>
      </c>
      <c r="Q223" s="51">
        <v>8500</v>
      </c>
      <c r="R223" s="51">
        <v>9350</v>
      </c>
      <c r="S223" t="s">
        <v>1493</v>
      </c>
      <c r="T223" t="s">
        <v>127</v>
      </c>
      <c r="U223" t="s">
        <v>1494</v>
      </c>
      <c r="V223" t="s">
        <v>1495</v>
      </c>
      <c r="W223" t="s">
        <v>95</v>
      </c>
      <c r="X223" t="s">
        <v>1496</v>
      </c>
      <c r="Y223" s="49">
        <v>222</v>
      </c>
    </row>
    <row r="224" spans="1:25">
      <c r="A224" s="49" t="s">
        <v>33</v>
      </c>
      <c r="B224" s="49" t="str">
        <f>IFERROR(IF(A224="","",A224&amp;COUNTIF(A$2:A224,A224)),"")</f>
        <v>心理12</v>
      </c>
      <c r="C224">
        <v>17</v>
      </c>
      <c r="D224">
        <v>223</v>
      </c>
      <c r="E224" t="s">
        <v>84</v>
      </c>
      <c r="F224" t="s">
        <v>32</v>
      </c>
      <c r="G224" t="s">
        <v>85</v>
      </c>
      <c r="H224" t="s">
        <v>1434</v>
      </c>
      <c r="K224" s="50">
        <v>9784414414899</v>
      </c>
      <c r="L224" t="s">
        <v>1497</v>
      </c>
      <c r="M224" s="49" t="s">
        <v>1498</v>
      </c>
      <c r="O224" s="49" t="s">
        <v>1499</v>
      </c>
      <c r="P224" t="s">
        <v>1500</v>
      </c>
      <c r="Q224" s="51">
        <v>3600</v>
      </c>
      <c r="R224" s="51">
        <v>3960</v>
      </c>
      <c r="S224" t="s">
        <v>1501</v>
      </c>
      <c r="T224" t="s">
        <v>155</v>
      </c>
      <c r="U224" t="s">
        <v>1502</v>
      </c>
      <c r="V224" t="s">
        <v>1503</v>
      </c>
      <c r="W224" t="s">
        <v>95</v>
      </c>
      <c r="X224" t="s">
        <v>1504</v>
      </c>
      <c r="Y224" s="49">
        <v>223</v>
      </c>
    </row>
    <row r="225" spans="1:25">
      <c r="A225" s="49" t="s">
        <v>33</v>
      </c>
      <c r="B225" s="49" t="str">
        <f>IFERROR(IF(A225="","",A225&amp;COUNTIF(A$2:A225,A225)),"")</f>
        <v>心理13</v>
      </c>
      <c r="C225">
        <v>17</v>
      </c>
      <c r="D225">
        <v>224</v>
      </c>
      <c r="E225" t="s">
        <v>84</v>
      </c>
      <c r="F225" t="s">
        <v>32</v>
      </c>
      <c r="G225" t="s">
        <v>85</v>
      </c>
      <c r="H225" t="s">
        <v>1434</v>
      </c>
      <c r="K225" s="50">
        <v>9784130151719</v>
      </c>
      <c r="L225" t="s">
        <v>591</v>
      </c>
      <c r="M225" s="49" t="s">
        <v>592</v>
      </c>
      <c r="O225" s="49" t="s">
        <v>1505</v>
      </c>
      <c r="P225" t="s">
        <v>1506</v>
      </c>
      <c r="Q225" s="51">
        <v>3800</v>
      </c>
      <c r="R225" s="51">
        <v>4180</v>
      </c>
      <c r="S225" t="s">
        <v>1507</v>
      </c>
      <c r="T225" t="s">
        <v>308</v>
      </c>
      <c r="U225" t="s">
        <v>1508</v>
      </c>
      <c r="V225" t="s">
        <v>1509</v>
      </c>
      <c r="W225" t="s">
        <v>95</v>
      </c>
      <c r="X225" t="s">
        <v>1510</v>
      </c>
      <c r="Y225" s="49">
        <v>224</v>
      </c>
    </row>
    <row r="226" spans="1:25">
      <c r="A226" s="49" t="s">
        <v>33</v>
      </c>
      <c r="B226" s="49" t="str">
        <f>IFERROR(IF(A226="","",A226&amp;COUNTIF(A$2:A226,A226)),"")</f>
        <v>心理14</v>
      </c>
      <c r="C226">
        <v>17</v>
      </c>
      <c r="D226">
        <v>225</v>
      </c>
      <c r="E226" t="s">
        <v>84</v>
      </c>
      <c r="F226" t="s">
        <v>32</v>
      </c>
      <c r="G226" t="s">
        <v>85</v>
      </c>
      <c r="H226" t="s">
        <v>1434</v>
      </c>
      <c r="K226" s="50">
        <v>9784130151757</v>
      </c>
      <c r="L226" t="s">
        <v>591</v>
      </c>
      <c r="M226" s="49" t="s">
        <v>592</v>
      </c>
      <c r="O226" s="49" t="s">
        <v>1511</v>
      </c>
      <c r="P226" t="s">
        <v>1512</v>
      </c>
      <c r="Q226" s="51">
        <v>5000</v>
      </c>
      <c r="R226" s="51">
        <v>5500</v>
      </c>
      <c r="S226" t="s">
        <v>1513</v>
      </c>
      <c r="T226" t="s">
        <v>274</v>
      </c>
      <c r="U226" t="s">
        <v>1514</v>
      </c>
      <c r="V226" t="s">
        <v>1515</v>
      </c>
      <c r="W226" t="s">
        <v>95</v>
      </c>
      <c r="X226" t="s">
        <v>1516</v>
      </c>
      <c r="Y226" s="49">
        <v>225</v>
      </c>
    </row>
    <row r="227" spans="1:25">
      <c r="A227" s="49" t="s">
        <v>33</v>
      </c>
      <c r="B227" s="49" t="str">
        <f>IFERROR(IF(A227="","",A227&amp;COUNTIF(A$2:A227,A227)),"")</f>
        <v>心理15</v>
      </c>
      <c r="C227">
        <v>17</v>
      </c>
      <c r="D227">
        <v>226</v>
      </c>
      <c r="E227" t="s">
        <v>84</v>
      </c>
      <c r="F227" t="s">
        <v>32</v>
      </c>
      <c r="G227" t="s">
        <v>85</v>
      </c>
      <c r="H227" t="s">
        <v>1434</v>
      </c>
      <c r="K227" s="50">
        <v>9784571500190</v>
      </c>
      <c r="L227" t="s">
        <v>1517</v>
      </c>
      <c r="M227" s="49" t="s">
        <v>1518</v>
      </c>
      <c r="O227" s="49" t="s">
        <v>1519</v>
      </c>
      <c r="P227" t="s">
        <v>1520</v>
      </c>
      <c r="Q227" s="51">
        <v>9000</v>
      </c>
      <c r="R227" s="51">
        <v>9900</v>
      </c>
      <c r="S227" t="s">
        <v>1521</v>
      </c>
      <c r="T227" s="17">
        <v>44986</v>
      </c>
      <c r="U227" t="s">
        <v>1522</v>
      </c>
      <c r="V227" t="s">
        <v>1523</v>
      </c>
      <c r="W227" t="s">
        <v>95</v>
      </c>
      <c r="X227" t="s">
        <v>1524</v>
      </c>
      <c r="Y227" s="49">
        <v>226</v>
      </c>
    </row>
    <row r="228" spans="1:25">
      <c r="A228" s="49" t="s">
        <v>33</v>
      </c>
      <c r="B228" s="49" t="str">
        <f>IFERROR(IF(A228="","",A228&amp;COUNTIF(A$2:A228,A228)),"")</f>
        <v>心理16</v>
      </c>
      <c r="C228">
        <v>17</v>
      </c>
      <c r="D228">
        <v>227</v>
      </c>
      <c r="E228" t="s">
        <v>84</v>
      </c>
      <c r="F228" t="s">
        <v>32</v>
      </c>
      <c r="G228" t="s">
        <v>85</v>
      </c>
      <c r="H228" t="s">
        <v>1434</v>
      </c>
      <c r="K228" s="50">
        <v>9784571241093</v>
      </c>
      <c r="L228" t="s">
        <v>1517</v>
      </c>
      <c r="M228" s="49" t="s">
        <v>1518</v>
      </c>
      <c r="O228" s="49" t="s">
        <v>1525</v>
      </c>
      <c r="P228" t="s">
        <v>1526</v>
      </c>
      <c r="Q228" s="51">
        <v>6000</v>
      </c>
      <c r="R228" s="51">
        <v>6600</v>
      </c>
      <c r="S228" t="s">
        <v>1527</v>
      </c>
      <c r="T228" s="17">
        <v>45170</v>
      </c>
      <c r="U228" t="s">
        <v>1425</v>
      </c>
      <c r="V228" t="s">
        <v>1528</v>
      </c>
      <c r="W228" t="s">
        <v>95</v>
      </c>
      <c r="X228" t="s">
        <v>1529</v>
      </c>
      <c r="Y228" s="49">
        <v>227</v>
      </c>
    </row>
    <row r="229" spans="1:25">
      <c r="A229" s="49" t="s">
        <v>33</v>
      </c>
      <c r="B229" s="49" t="str">
        <f>IFERROR(IF(A229="","",A229&amp;COUNTIF(A$2:A229,A229)),"")</f>
        <v>心理17</v>
      </c>
      <c r="C229">
        <v>17</v>
      </c>
      <c r="D229">
        <v>228</v>
      </c>
      <c r="E229" t="s">
        <v>84</v>
      </c>
      <c r="F229" t="s">
        <v>32</v>
      </c>
      <c r="G229" t="s">
        <v>85</v>
      </c>
      <c r="H229" t="s">
        <v>1434</v>
      </c>
      <c r="K229" s="50">
        <v>9784831857576</v>
      </c>
      <c r="L229" t="s">
        <v>1363</v>
      </c>
      <c r="M229" s="49" t="s">
        <v>1364</v>
      </c>
      <c r="O229" s="49" t="s">
        <v>1530</v>
      </c>
      <c r="P229" t="s">
        <v>1531</v>
      </c>
      <c r="Q229" s="51">
        <v>2400</v>
      </c>
      <c r="R229" s="51">
        <v>2640</v>
      </c>
      <c r="S229" t="s">
        <v>1532</v>
      </c>
      <c r="T229" t="s">
        <v>212</v>
      </c>
      <c r="U229" t="s">
        <v>1533</v>
      </c>
      <c r="V229" t="s">
        <v>1534</v>
      </c>
      <c r="W229" t="s">
        <v>95</v>
      </c>
      <c r="X229" t="s">
        <v>1535</v>
      </c>
      <c r="Y229" s="49">
        <v>228</v>
      </c>
    </row>
    <row r="230" spans="1:25">
      <c r="A230" s="49" t="s">
        <v>35</v>
      </c>
      <c r="B230" s="49" t="str">
        <f>IFERROR(IF(A230="","",A230&amp;COUNTIF(A$2:A230,A230)),"")</f>
        <v>教育1</v>
      </c>
      <c r="C230">
        <v>17</v>
      </c>
      <c r="D230">
        <v>229</v>
      </c>
      <c r="E230" t="s">
        <v>84</v>
      </c>
      <c r="F230" t="s">
        <v>34</v>
      </c>
      <c r="G230" t="s">
        <v>85</v>
      </c>
      <c r="H230" t="s">
        <v>1536</v>
      </c>
      <c r="K230" s="50">
        <v>9784750356341</v>
      </c>
      <c r="L230" t="s">
        <v>1142</v>
      </c>
      <c r="M230" s="49" t="s">
        <v>1143</v>
      </c>
      <c r="O230" s="49" t="s">
        <v>1537</v>
      </c>
      <c r="P230" t="s">
        <v>1538</v>
      </c>
      <c r="Q230" s="51">
        <v>5400</v>
      </c>
      <c r="R230" s="51">
        <v>5940</v>
      </c>
      <c r="S230" t="s">
        <v>1539</v>
      </c>
      <c r="T230" t="s">
        <v>120</v>
      </c>
      <c r="U230" t="s">
        <v>1540</v>
      </c>
      <c r="V230" t="s">
        <v>1541</v>
      </c>
      <c r="W230" t="s">
        <v>95</v>
      </c>
      <c r="X230" t="s">
        <v>1542</v>
      </c>
      <c r="Y230" s="49">
        <v>229</v>
      </c>
    </row>
    <row r="231" spans="1:25">
      <c r="A231" s="49" t="s">
        <v>35</v>
      </c>
      <c r="B231" s="49" t="str">
        <f>IFERROR(IF(A231="","",A231&amp;COUNTIF(A$2:A231,A231)),"")</f>
        <v>教育2</v>
      </c>
      <c r="C231">
        <v>17</v>
      </c>
      <c r="D231">
        <v>230</v>
      </c>
      <c r="E231" t="s">
        <v>84</v>
      </c>
      <c r="F231" t="s">
        <v>34</v>
      </c>
      <c r="G231" t="s">
        <v>85</v>
      </c>
      <c r="H231" t="s">
        <v>1536</v>
      </c>
      <c r="K231" s="50">
        <v>9784750356075</v>
      </c>
      <c r="L231" t="s">
        <v>1142</v>
      </c>
      <c r="M231" s="49" t="s">
        <v>1143</v>
      </c>
      <c r="O231" s="49" t="s">
        <v>1543</v>
      </c>
      <c r="P231" t="s">
        <v>1544</v>
      </c>
      <c r="Q231">
        <v>4500</v>
      </c>
      <c r="R231" s="51">
        <v>4950</v>
      </c>
      <c r="S231" t="s">
        <v>1545</v>
      </c>
      <c r="T231" t="s">
        <v>106</v>
      </c>
      <c r="U231" t="s">
        <v>1546</v>
      </c>
      <c r="V231" t="s">
        <v>1547</v>
      </c>
      <c r="W231" t="s">
        <v>95</v>
      </c>
      <c r="X231" t="s">
        <v>1548</v>
      </c>
      <c r="Y231" s="49">
        <v>230</v>
      </c>
    </row>
    <row r="232" spans="1:25">
      <c r="A232" s="49" t="s">
        <v>35</v>
      </c>
      <c r="B232" s="49" t="str">
        <f>IFERROR(IF(A232="","",A232&amp;COUNTIF(A$2:A232,A232)),"")</f>
        <v>教育3</v>
      </c>
      <c r="C232">
        <v>17</v>
      </c>
      <c r="D232">
        <v>231</v>
      </c>
      <c r="E232" t="s">
        <v>84</v>
      </c>
      <c r="F232" t="s">
        <v>34</v>
      </c>
      <c r="G232" t="s">
        <v>85</v>
      </c>
      <c r="H232" t="s">
        <v>1536</v>
      </c>
      <c r="K232" s="50">
        <v>9784750355665</v>
      </c>
      <c r="L232" t="s">
        <v>1142</v>
      </c>
      <c r="M232" s="49" t="s">
        <v>1143</v>
      </c>
      <c r="O232" s="49" t="s">
        <v>1549</v>
      </c>
      <c r="P232" t="s">
        <v>1550</v>
      </c>
      <c r="Q232">
        <v>4500</v>
      </c>
      <c r="R232" s="51">
        <v>4950</v>
      </c>
      <c r="S232" t="s">
        <v>1551</v>
      </c>
      <c r="T232" s="17">
        <v>45017</v>
      </c>
      <c r="U232" t="s">
        <v>1552</v>
      </c>
      <c r="V232" t="s">
        <v>1553</v>
      </c>
      <c r="W232" t="s">
        <v>95</v>
      </c>
      <c r="X232" t="s">
        <v>1554</v>
      </c>
      <c r="Y232" s="49">
        <v>231</v>
      </c>
    </row>
    <row r="233" spans="1:25">
      <c r="A233" s="49" t="s">
        <v>35</v>
      </c>
      <c r="B233" s="49" t="str">
        <f>IFERROR(IF(A233="","",A233&amp;COUNTIF(A$2:A233,A233)),"")</f>
        <v>教育4</v>
      </c>
      <c r="C233">
        <v>17</v>
      </c>
      <c r="D233">
        <v>232</v>
      </c>
      <c r="E233" t="s">
        <v>84</v>
      </c>
      <c r="F233" t="s">
        <v>34</v>
      </c>
      <c r="G233" t="s">
        <v>85</v>
      </c>
      <c r="H233" t="s">
        <v>1536</v>
      </c>
      <c r="K233" s="50">
        <v>9784750355375</v>
      </c>
      <c r="L233" t="s">
        <v>1142</v>
      </c>
      <c r="M233" s="49" t="s">
        <v>1143</v>
      </c>
      <c r="O233" s="49" t="s">
        <v>1555</v>
      </c>
      <c r="P233" t="s">
        <v>1556</v>
      </c>
      <c r="Q233" s="51">
        <v>5400</v>
      </c>
      <c r="R233" s="51">
        <v>5940</v>
      </c>
      <c r="S233" t="s">
        <v>1557</v>
      </c>
      <c r="T233" t="s">
        <v>212</v>
      </c>
      <c r="U233" t="s">
        <v>1343</v>
      </c>
      <c r="V233" t="s">
        <v>1558</v>
      </c>
      <c r="W233" t="s">
        <v>95</v>
      </c>
      <c r="X233" t="s">
        <v>1559</v>
      </c>
      <c r="Y233" s="49">
        <v>232</v>
      </c>
    </row>
    <row r="234" spans="1:25">
      <c r="A234" s="49" t="s">
        <v>35</v>
      </c>
      <c r="B234" s="49" t="str">
        <f>IFERROR(IF(A234="","",A234&amp;COUNTIF(A$2:A234,A234)),"")</f>
        <v>教育5</v>
      </c>
      <c r="C234">
        <v>17</v>
      </c>
      <c r="D234">
        <v>233</v>
      </c>
      <c r="E234" t="s">
        <v>84</v>
      </c>
      <c r="F234" t="s">
        <v>34</v>
      </c>
      <c r="G234" t="s">
        <v>85</v>
      </c>
      <c r="H234" t="s">
        <v>1536</v>
      </c>
      <c r="K234" s="50">
        <v>9784750355559</v>
      </c>
      <c r="L234" t="s">
        <v>1142</v>
      </c>
      <c r="M234" s="49" t="s">
        <v>1143</v>
      </c>
      <c r="O234" s="49" t="s">
        <v>1560</v>
      </c>
      <c r="P234" t="s">
        <v>1561</v>
      </c>
      <c r="Q234" s="51">
        <v>4500</v>
      </c>
      <c r="R234" s="51">
        <v>4950</v>
      </c>
      <c r="S234" t="s">
        <v>1562</v>
      </c>
      <c r="T234" s="17">
        <v>44986</v>
      </c>
      <c r="U234" t="s">
        <v>1563</v>
      </c>
      <c r="V234" t="s">
        <v>1564</v>
      </c>
      <c r="W234" t="s">
        <v>95</v>
      </c>
      <c r="X234" t="s">
        <v>1565</v>
      </c>
      <c r="Y234" s="49">
        <v>233</v>
      </c>
    </row>
    <row r="235" spans="1:25">
      <c r="A235" s="49" t="s">
        <v>35</v>
      </c>
      <c r="B235" s="49" t="str">
        <f>IFERROR(IF(A235="","",A235&amp;COUNTIF(A$2:A235,A235)),"")</f>
        <v>教育6</v>
      </c>
      <c r="C235">
        <v>18</v>
      </c>
      <c r="D235">
        <v>234</v>
      </c>
      <c r="E235" t="s">
        <v>84</v>
      </c>
      <c r="F235" t="s">
        <v>34</v>
      </c>
      <c r="G235" t="s">
        <v>85</v>
      </c>
      <c r="H235" t="s">
        <v>1536</v>
      </c>
      <c r="K235" s="50">
        <v>9784750356303</v>
      </c>
      <c r="L235" t="s">
        <v>1142</v>
      </c>
      <c r="M235" s="49" t="s">
        <v>1143</v>
      </c>
      <c r="O235" s="49" t="s">
        <v>1566</v>
      </c>
      <c r="P235" t="s">
        <v>1567</v>
      </c>
      <c r="Q235" s="51">
        <v>3600</v>
      </c>
      <c r="R235" s="51">
        <v>3960</v>
      </c>
      <c r="S235" t="s">
        <v>1568</v>
      </c>
      <c r="T235" t="s">
        <v>120</v>
      </c>
      <c r="U235" t="s">
        <v>1569</v>
      </c>
      <c r="V235" t="s">
        <v>1570</v>
      </c>
      <c r="W235" t="s">
        <v>95</v>
      </c>
      <c r="X235" t="s">
        <v>1571</v>
      </c>
      <c r="Y235" s="49">
        <v>234</v>
      </c>
    </row>
    <row r="236" spans="1:25">
      <c r="A236" s="49" t="s">
        <v>35</v>
      </c>
      <c r="B236" s="49" t="str">
        <f>IFERROR(IF(A236="","",A236&amp;COUNTIF(A$2:A236,A236)),"")</f>
        <v>教育7</v>
      </c>
      <c r="C236">
        <v>18</v>
      </c>
      <c r="D236">
        <v>235</v>
      </c>
      <c r="E236" t="s">
        <v>84</v>
      </c>
      <c r="F236" t="s">
        <v>34</v>
      </c>
      <c r="G236" t="s">
        <v>85</v>
      </c>
      <c r="H236" t="s">
        <v>1536</v>
      </c>
      <c r="K236" s="50">
        <v>9784750356136</v>
      </c>
      <c r="L236" t="s">
        <v>1142</v>
      </c>
      <c r="M236" s="49" t="s">
        <v>1143</v>
      </c>
      <c r="O236" s="49" t="s">
        <v>1572</v>
      </c>
      <c r="P236" t="s">
        <v>1573</v>
      </c>
      <c r="Q236" s="51">
        <v>4200</v>
      </c>
      <c r="R236" s="51">
        <v>4620</v>
      </c>
      <c r="S236" t="s">
        <v>1574</v>
      </c>
      <c r="T236" s="17">
        <v>45108</v>
      </c>
      <c r="U236" t="s">
        <v>1575</v>
      </c>
      <c r="V236" t="s">
        <v>1576</v>
      </c>
      <c r="W236" t="s">
        <v>95</v>
      </c>
      <c r="X236" t="s">
        <v>1577</v>
      </c>
      <c r="Y236" s="49">
        <v>235</v>
      </c>
    </row>
    <row r="237" spans="1:25">
      <c r="A237" s="49" t="s">
        <v>35</v>
      </c>
      <c r="B237" s="49" t="str">
        <f>IFERROR(IF(A237="","",A237&amp;COUNTIF(A$2:A237,A237)),"")</f>
        <v>教育8</v>
      </c>
      <c r="C237">
        <v>18</v>
      </c>
      <c r="D237">
        <v>236</v>
      </c>
      <c r="E237" t="s">
        <v>84</v>
      </c>
      <c r="F237" t="s">
        <v>34</v>
      </c>
      <c r="G237" t="s">
        <v>85</v>
      </c>
      <c r="H237" t="s">
        <v>1536</v>
      </c>
      <c r="K237" s="50">
        <v>9784750355399</v>
      </c>
      <c r="L237" t="s">
        <v>1142</v>
      </c>
      <c r="M237" s="49" t="s">
        <v>1143</v>
      </c>
      <c r="O237" s="49" t="s">
        <v>1578</v>
      </c>
      <c r="P237" t="s">
        <v>1579</v>
      </c>
      <c r="Q237" s="51">
        <v>5800</v>
      </c>
      <c r="R237" s="51">
        <v>6380</v>
      </c>
      <c r="S237" t="s">
        <v>1580</v>
      </c>
      <c r="T237" s="17">
        <v>45139</v>
      </c>
      <c r="U237" t="s">
        <v>1581</v>
      </c>
      <c r="V237" t="s">
        <v>1582</v>
      </c>
      <c r="W237" t="s">
        <v>95</v>
      </c>
      <c r="X237" t="s">
        <v>1583</v>
      </c>
      <c r="Y237" s="49">
        <v>236</v>
      </c>
    </row>
    <row r="238" spans="1:25">
      <c r="A238" s="49" t="s">
        <v>35</v>
      </c>
      <c r="B238" s="49" t="str">
        <f>IFERROR(IF(A238="","",A238&amp;COUNTIF(A$2:A238,A238)),"")</f>
        <v>教育9</v>
      </c>
      <c r="C238">
        <v>18</v>
      </c>
      <c r="D238">
        <v>237</v>
      </c>
      <c r="E238" t="s">
        <v>84</v>
      </c>
      <c r="F238" t="s">
        <v>34</v>
      </c>
      <c r="G238" t="s">
        <v>85</v>
      </c>
      <c r="H238" t="s">
        <v>1536</v>
      </c>
      <c r="K238" s="50">
        <v>9784762832307</v>
      </c>
      <c r="L238" t="s">
        <v>1172</v>
      </c>
      <c r="M238" s="49" t="s">
        <v>1173</v>
      </c>
      <c r="O238" s="49" t="s">
        <v>1584</v>
      </c>
      <c r="P238" t="s">
        <v>1585</v>
      </c>
      <c r="Q238" s="51">
        <v>12000</v>
      </c>
      <c r="R238" s="51">
        <v>13200</v>
      </c>
      <c r="S238" t="s">
        <v>1586</v>
      </c>
      <c r="T238" t="s">
        <v>127</v>
      </c>
      <c r="U238" t="s">
        <v>1587</v>
      </c>
      <c r="V238" t="s">
        <v>1588</v>
      </c>
      <c r="W238" t="s">
        <v>95</v>
      </c>
      <c r="X238" t="s">
        <v>1589</v>
      </c>
      <c r="Y238" s="49">
        <v>237</v>
      </c>
    </row>
    <row r="239" spans="1:25">
      <c r="A239" s="49" t="s">
        <v>35</v>
      </c>
      <c r="B239" s="49" t="str">
        <f>IFERROR(IF(A239="","",A239&amp;COUNTIF(A$2:A239,A239)),"")</f>
        <v>教育10</v>
      </c>
      <c r="C239">
        <v>18</v>
      </c>
      <c r="D239">
        <v>238</v>
      </c>
      <c r="E239" t="s">
        <v>84</v>
      </c>
      <c r="F239" t="s">
        <v>34</v>
      </c>
      <c r="G239" t="s">
        <v>85</v>
      </c>
      <c r="H239" t="s">
        <v>1536</v>
      </c>
      <c r="K239" s="50">
        <v>9784798503431</v>
      </c>
      <c r="L239" t="s">
        <v>1590</v>
      </c>
      <c r="M239" s="49" t="s">
        <v>1591</v>
      </c>
      <c r="O239" s="49" t="s">
        <v>1592</v>
      </c>
      <c r="P239" t="s">
        <v>1593</v>
      </c>
      <c r="Q239" s="51">
        <v>8800</v>
      </c>
      <c r="R239" s="51">
        <v>9680</v>
      </c>
      <c r="S239" t="s">
        <v>1594</v>
      </c>
      <c r="T239" s="17">
        <v>44958</v>
      </c>
      <c r="U239" t="s">
        <v>1595</v>
      </c>
      <c r="V239" t="s">
        <v>1596</v>
      </c>
      <c r="W239" t="s">
        <v>95</v>
      </c>
      <c r="X239" t="s">
        <v>1597</v>
      </c>
      <c r="Y239" s="49">
        <v>238</v>
      </c>
    </row>
    <row r="240" spans="1:25">
      <c r="A240" s="49" t="s">
        <v>35</v>
      </c>
      <c r="B240" s="49" t="str">
        <f>IFERROR(IF(A240="","",A240&amp;COUNTIF(A$2:A240,A240)),"")</f>
        <v>教育11</v>
      </c>
      <c r="C240">
        <v>18</v>
      </c>
      <c r="D240">
        <v>239</v>
      </c>
      <c r="E240" t="s">
        <v>84</v>
      </c>
      <c r="F240" t="s">
        <v>34</v>
      </c>
      <c r="G240" t="s">
        <v>85</v>
      </c>
      <c r="H240" t="s">
        <v>1536</v>
      </c>
      <c r="K240" s="50">
        <v>9784326800643</v>
      </c>
      <c r="L240" t="s">
        <v>1180</v>
      </c>
      <c r="M240" s="49" t="s">
        <v>1181</v>
      </c>
      <c r="O240" s="49" t="s">
        <v>1598</v>
      </c>
      <c r="P240" t="s">
        <v>1599</v>
      </c>
      <c r="Q240" s="51">
        <v>6500</v>
      </c>
      <c r="R240" s="51">
        <v>7150</v>
      </c>
      <c r="S240" t="s">
        <v>1600</v>
      </c>
      <c r="T240" s="17">
        <v>45108</v>
      </c>
      <c r="U240" t="s">
        <v>1601</v>
      </c>
      <c r="V240" t="s">
        <v>1602</v>
      </c>
      <c r="W240" t="s">
        <v>95</v>
      </c>
      <c r="X240" t="s">
        <v>1603</v>
      </c>
      <c r="Y240" s="49">
        <v>239</v>
      </c>
    </row>
    <row r="241" spans="1:25">
      <c r="A241" s="49" t="s">
        <v>35</v>
      </c>
      <c r="B241" s="49" t="str">
        <f>IFERROR(IF(A241="","",A241&amp;COUNTIF(A$2:A241,A241)),"")</f>
        <v>教育12</v>
      </c>
      <c r="C241">
        <v>18</v>
      </c>
      <c r="D241">
        <v>240</v>
      </c>
      <c r="E241" t="s">
        <v>84</v>
      </c>
      <c r="F241" t="s">
        <v>34</v>
      </c>
      <c r="G241" t="s">
        <v>85</v>
      </c>
      <c r="H241" t="s">
        <v>1536</v>
      </c>
      <c r="K241" s="50">
        <v>9784384060263</v>
      </c>
      <c r="L241" t="s">
        <v>1604</v>
      </c>
      <c r="M241" s="49" t="s">
        <v>1605</v>
      </c>
      <c r="O241" s="49" t="s">
        <v>1606</v>
      </c>
      <c r="P241" t="s">
        <v>1607</v>
      </c>
      <c r="Q241" s="51">
        <v>3200</v>
      </c>
      <c r="R241" s="51">
        <v>3520</v>
      </c>
      <c r="S241" t="s">
        <v>1608</v>
      </c>
      <c r="T241" t="s">
        <v>212</v>
      </c>
      <c r="U241" t="s">
        <v>1609</v>
      </c>
      <c r="V241" t="s">
        <v>1610</v>
      </c>
      <c r="W241" t="s">
        <v>95</v>
      </c>
      <c r="X241" t="s">
        <v>1611</v>
      </c>
      <c r="Y241" s="49">
        <v>240</v>
      </c>
    </row>
    <row r="242" spans="1:25">
      <c r="A242" s="49" t="s">
        <v>35</v>
      </c>
      <c r="B242" s="49" t="str">
        <f>IFERROR(IF(A242="","",A242&amp;COUNTIF(A$2:A242,A242)),"")</f>
        <v>教育13</v>
      </c>
      <c r="C242">
        <v>18</v>
      </c>
      <c r="D242">
        <v>241</v>
      </c>
      <c r="E242" t="s">
        <v>84</v>
      </c>
      <c r="F242" t="s">
        <v>34</v>
      </c>
      <c r="G242" t="s">
        <v>85</v>
      </c>
      <c r="H242" t="s">
        <v>1536</v>
      </c>
      <c r="K242" s="50">
        <v>9784812222089</v>
      </c>
      <c r="L242" t="s">
        <v>1612</v>
      </c>
      <c r="M242" s="49" t="s">
        <v>1613</v>
      </c>
      <c r="O242" s="49" t="s">
        <v>1614</v>
      </c>
      <c r="P242" t="s">
        <v>1615</v>
      </c>
      <c r="Q242" s="51">
        <v>3800</v>
      </c>
      <c r="R242" s="51">
        <v>4180</v>
      </c>
      <c r="S242" t="s">
        <v>1616</v>
      </c>
      <c r="T242" t="s">
        <v>274</v>
      </c>
      <c r="U242" t="s">
        <v>1161</v>
      </c>
      <c r="V242" t="s">
        <v>1617</v>
      </c>
      <c r="W242" t="s">
        <v>95</v>
      </c>
      <c r="X242" t="s">
        <v>1618</v>
      </c>
      <c r="Y242" s="49">
        <v>241</v>
      </c>
    </row>
    <row r="243" spans="1:25">
      <c r="A243" s="49" t="s">
        <v>35</v>
      </c>
      <c r="B243" s="49" t="str">
        <f>IFERROR(IF(A243="","",A243&amp;COUNTIF(A$2:A243,A243)),"")</f>
        <v>教育14</v>
      </c>
      <c r="C243">
        <v>18</v>
      </c>
      <c r="D243">
        <v>242</v>
      </c>
      <c r="E243" t="s">
        <v>84</v>
      </c>
      <c r="F243" t="s">
        <v>34</v>
      </c>
      <c r="G243" t="s">
        <v>85</v>
      </c>
      <c r="H243" t="s">
        <v>1536</v>
      </c>
      <c r="K243" s="50">
        <v>9784794226778</v>
      </c>
      <c r="L243" t="s">
        <v>286</v>
      </c>
      <c r="M243" s="49" t="s">
        <v>287</v>
      </c>
      <c r="O243" s="49" t="s">
        <v>1619</v>
      </c>
      <c r="P243" t="s">
        <v>1620</v>
      </c>
      <c r="Q243" s="51">
        <v>1600</v>
      </c>
      <c r="R243" s="51">
        <v>1760</v>
      </c>
      <c r="S243" t="s">
        <v>1621</v>
      </c>
      <c r="T243" t="s">
        <v>120</v>
      </c>
      <c r="U243" t="s">
        <v>1622</v>
      </c>
      <c r="V243" t="s">
        <v>1623</v>
      </c>
      <c r="W243" t="s">
        <v>95</v>
      </c>
      <c r="X243" t="s">
        <v>1624</v>
      </c>
      <c r="Y243" s="49">
        <v>242</v>
      </c>
    </row>
    <row r="244" spans="1:25">
      <c r="A244" s="49" t="s">
        <v>35</v>
      </c>
      <c r="B244" s="49" t="str">
        <f>IFERROR(IF(A244="","",A244&amp;COUNTIF(A$2:A244,A244)),"")</f>
        <v>教育15</v>
      </c>
      <c r="C244">
        <v>18</v>
      </c>
      <c r="D244">
        <v>243</v>
      </c>
      <c r="E244" t="s">
        <v>84</v>
      </c>
      <c r="F244" t="s">
        <v>34</v>
      </c>
      <c r="G244" t="s">
        <v>85</v>
      </c>
      <c r="H244" t="s">
        <v>1536</v>
      </c>
      <c r="K244" s="50">
        <v>9784823411168</v>
      </c>
      <c r="L244" t="s">
        <v>1248</v>
      </c>
      <c r="M244" s="49" t="s">
        <v>1249</v>
      </c>
      <c r="O244" s="49" t="s">
        <v>1625</v>
      </c>
      <c r="P244" t="s">
        <v>1626</v>
      </c>
      <c r="Q244" s="51">
        <v>5500</v>
      </c>
      <c r="R244" s="51">
        <v>6050</v>
      </c>
      <c r="S244" t="s">
        <v>1627</v>
      </c>
      <c r="T244" t="s">
        <v>308</v>
      </c>
      <c r="U244" t="s">
        <v>783</v>
      </c>
      <c r="V244" t="s">
        <v>1628</v>
      </c>
      <c r="W244" t="s">
        <v>95</v>
      </c>
      <c r="X244" t="s">
        <v>1629</v>
      </c>
      <c r="Y244" s="49">
        <v>243</v>
      </c>
    </row>
    <row r="245" spans="1:25">
      <c r="A245" s="49" t="s">
        <v>35</v>
      </c>
      <c r="B245" s="49" t="str">
        <f>IFERROR(IF(A245="","",A245&amp;COUNTIF(A$2:A245,A245)),"")</f>
        <v>教育16</v>
      </c>
      <c r="C245">
        <v>18</v>
      </c>
      <c r="D245">
        <v>244</v>
      </c>
      <c r="E245" t="s">
        <v>84</v>
      </c>
      <c r="F245" t="s">
        <v>34</v>
      </c>
      <c r="G245" t="s">
        <v>85</v>
      </c>
      <c r="H245" t="s">
        <v>1536</v>
      </c>
      <c r="K245" s="50">
        <v>9784823411755</v>
      </c>
      <c r="L245" t="s">
        <v>1248</v>
      </c>
      <c r="M245" s="49" t="s">
        <v>1249</v>
      </c>
      <c r="O245" s="49" t="s">
        <v>1630</v>
      </c>
      <c r="P245" t="s">
        <v>1631</v>
      </c>
      <c r="Q245" s="51">
        <v>5000</v>
      </c>
      <c r="R245" s="51">
        <v>5500</v>
      </c>
      <c r="S245" t="s">
        <v>1632</v>
      </c>
      <c r="T245" t="s">
        <v>212</v>
      </c>
      <c r="U245" t="s">
        <v>404</v>
      </c>
      <c r="V245" t="s">
        <v>1633</v>
      </c>
      <c r="W245" t="s">
        <v>95</v>
      </c>
      <c r="X245" t="s">
        <v>1634</v>
      </c>
      <c r="Y245" s="49">
        <v>244</v>
      </c>
    </row>
    <row r="246" spans="1:25">
      <c r="A246" s="49" t="s">
        <v>35</v>
      </c>
      <c r="B246" s="49" t="str">
        <f>IFERROR(IF(A246="","",A246&amp;COUNTIF(A$2:A246,A246)),"")</f>
        <v>教育17</v>
      </c>
      <c r="C246">
        <v>18</v>
      </c>
      <c r="D246">
        <v>245</v>
      </c>
      <c r="E246" t="s">
        <v>84</v>
      </c>
      <c r="F246" t="s">
        <v>34</v>
      </c>
      <c r="G246" t="s">
        <v>85</v>
      </c>
      <c r="H246" t="s">
        <v>1536</v>
      </c>
      <c r="K246" s="50">
        <v>9784571101991</v>
      </c>
      <c r="L246" t="s">
        <v>1517</v>
      </c>
      <c r="M246" s="49" t="s">
        <v>1518</v>
      </c>
      <c r="O246" s="49" t="s">
        <v>1635</v>
      </c>
      <c r="P246" t="s">
        <v>1636</v>
      </c>
      <c r="Q246" s="51">
        <v>7200</v>
      </c>
      <c r="R246" s="51">
        <v>7920</v>
      </c>
      <c r="S246" t="s">
        <v>1637</v>
      </c>
      <c r="T246" s="17">
        <v>45170</v>
      </c>
      <c r="U246" t="s">
        <v>1638</v>
      </c>
      <c r="V246" t="s">
        <v>1639</v>
      </c>
      <c r="W246" t="s">
        <v>95</v>
      </c>
      <c r="X246" t="s">
        <v>1640</v>
      </c>
      <c r="Y246" s="49">
        <v>245</v>
      </c>
    </row>
    <row r="247" spans="1:25">
      <c r="A247" s="49" t="s">
        <v>35</v>
      </c>
      <c r="B247" s="49" t="str">
        <f>IFERROR(IF(A247="","",A247&amp;COUNTIF(A$2:A247,A247)),"")</f>
        <v>教育18</v>
      </c>
      <c r="C247">
        <v>18</v>
      </c>
      <c r="D247">
        <v>246</v>
      </c>
      <c r="E247" t="s">
        <v>84</v>
      </c>
      <c r="F247" t="s">
        <v>34</v>
      </c>
      <c r="G247" t="s">
        <v>85</v>
      </c>
      <c r="H247" t="s">
        <v>1536</v>
      </c>
      <c r="L247" t="s">
        <v>1134</v>
      </c>
      <c r="M247" s="49" t="s">
        <v>1135</v>
      </c>
      <c r="O247" s="49" t="s">
        <v>1641</v>
      </c>
      <c r="P247" t="s">
        <v>1642</v>
      </c>
      <c r="Q247" s="51">
        <v>12500</v>
      </c>
      <c r="R247" s="51">
        <v>13750</v>
      </c>
      <c r="S247" t="s">
        <v>1643</v>
      </c>
      <c r="T247" s="17">
        <v>45139</v>
      </c>
      <c r="V247" t="s">
        <v>1644</v>
      </c>
      <c r="W247" t="s">
        <v>293</v>
      </c>
      <c r="X247" t="s">
        <v>1645</v>
      </c>
      <c r="Y247" s="49">
        <v>246</v>
      </c>
    </row>
    <row r="248" spans="1:25">
      <c r="A248" s="49" t="s">
        <v>35</v>
      </c>
      <c r="B248" s="49" t="str">
        <f>IFERROR(IF(A248="","",A248&amp;COUNTIF(A$2:A248,A248)),"")</f>
        <v>教育19</v>
      </c>
      <c r="C248">
        <v>18</v>
      </c>
      <c r="D248">
        <v>247</v>
      </c>
      <c r="E248" t="s">
        <v>84</v>
      </c>
      <c r="F248" t="s">
        <v>34</v>
      </c>
      <c r="G248" t="s">
        <v>85</v>
      </c>
      <c r="H248" t="s">
        <v>1536</v>
      </c>
      <c r="K248" s="50">
        <v>9784589042460</v>
      </c>
      <c r="L248" t="s">
        <v>1646</v>
      </c>
      <c r="M248" s="49" t="s">
        <v>1647</v>
      </c>
      <c r="O248" s="49" t="s">
        <v>1648</v>
      </c>
      <c r="P248" t="s">
        <v>1649</v>
      </c>
      <c r="Q248" s="51">
        <v>3500</v>
      </c>
      <c r="R248" s="51">
        <v>3850</v>
      </c>
      <c r="S248" t="s">
        <v>1650</v>
      </c>
      <c r="T248" t="s">
        <v>134</v>
      </c>
      <c r="U248" t="s">
        <v>1651</v>
      </c>
      <c r="V248" t="s">
        <v>1652</v>
      </c>
      <c r="W248" t="s">
        <v>95</v>
      </c>
      <c r="X248" t="s">
        <v>1653</v>
      </c>
      <c r="Y248" s="49">
        <v>247</v>
      </c>
    </row>
    <row r="249" spans="1:25">
      <c r="A249" s="49" t="s">
        <v>37</v>
      </c>
      <c r="B249" s="49" t="str">
        <f>IFERROR(IF(A249="","",A249&amp;COUNTIF(A$2:A249,A249)),"")</f>
        <v>歴史1</v>
      </c>
      <c r="C249">
        <v>18</v>
      </c>
      <c r="D249">
        <v>248</v>
      </c>
      <c r="E249" t="s">
        <v>84</v>
      </c>
      <c r="F249" t="s">
        <v>36</v>
      </c>
      <c r="G249" t="s">
        <v>85</v>
      </c>
      <c r="H249" t="s">
        <v>1654</v>
      </c>
      <c r="K249" s="50">
        <v>9784750355597</v>
      </c>
      <c r="L249" t="s">
        <v>1142</v>
      </c>
      <c r="M249" s="49" t="s">
        <v>1143</v>
      </c>
      <c r="O249" s="49" t="s">
        <v>1655</v>
      </c>
      <c r="P249" t="s">
        <v>1656</v>
      </c>
      <c r="Q249" s="51">
        <v>4000</v>
      </c>
      <c r="R249" s="51">
        <v>4400</v>
      </c>
      <c r="S249" t="s">
        <v>1657</v>
      </c>
      <c r="T249" s="17">
        <v>45047</v>
      </c>
      <c r="U249" t="s">
        <v>1658</v>
      </c>
      <c r="V249" t="s">
        <v>1659</v>
      </c>
      <c r="W249" t="s">
        <v>95</v>
      </c>
      <c r="X249" t="s">
        <v>1660</v>
      </c>
      <c r="Y249" s="49">
        <v>248</v>
      </c>
    </row>
    <row r="250" spans="1:25">
      <c r="A250" s="49" t="s">
        <v>37</v>
      </c>
      <c r="B250" s="49" t="str">
        <f>IFERROR(IF(A250="","",A250&amp;COUNTIF(A$2:A250,A250)),"")</f>
        <v>歴史2</v>
      </c>
      <c r="C250">
        <v>19</v>
      </c>
      <c r="D250">
        <v>249</v>
      </c>
      <c r="E250" t="s">
        <v>84</v>
      </c>
      <c r="F250" t="s">
        <v>36</v>
      </c>
      <c r="G250" t="s">
        <v>85</v>
      </c>
      <c r="H250" t="s">
        <v>1654</v>
      </c>
      <c r="K250" s="50">
        <v>9784750356143</v>
      </c>
      <c r="L250" t="s">
        <v>1142</v>
      </c>
      <c r="M250" s="49" t="s">
        <v>1143</v>
      </c>
      <c r="O250" s="49" t="s">
        <v>1661</v>
      </c>
      <c r="P250" t="s">
        <v>1662</v>
      </c>
      <c r="Q250" s="51">
        <v>5000</v>
      </c>
      <c r="R250" s="51">
        <v>5500</v>
      </c>
      <c r="S250" t="s">
        <v>1663</v>
      </c>
      <c r="T250" t="s">
        <v>1664</v>
      </c>
      <c r="U250" t="s">
        <v>1665</v>
      </c>
      <c r="V250" t="s">
        <v>1666</v>
      </c>
      <c r="W250" t="s">
        <v>95</v>
      </c>
      <c r="X250" t="s">
        <v>1667</v>
      </c>
      <c r="Y250" s="49">
        <v>249</v>
      </c>
    </row>
    <row r="251" spans="1:25">
      <c r="A251" s="49" t="s">
        <v>37</v>
      </c>
      <c r="B251" s="49" t="str">
        <f>IFERROR(IF(A251="","",A251&amp;COUNTIF(A$2:A251,A251)),"")</f>
        <v>歴史3</v>
      </c>
      <c r="C251">
        <v>19</v>
      </c>
      <c r="D251">
        <v>250</v>
      </c>
      <c r="E251" t="s">
        <v>84</v>
      </c>
      <c r="F251" t="s">
        <v>36</v>
      </c>
      <c r="G251" t="s">
        <v>85</v>
      </c>
      <c r="H251" t="s">
        <v>1654</v>
      </c>
      <c r="K251" s="50">
        <v>9784750355191</v>
      </c>
      <c r="L251" t="s">
        <v>1142</v>
      </c>
      <c r="M251" s="49" t="s">
        <v>1143</v>
      </c>
      <c r="O251" s="49" t="s">
        <v>1668</v>
      </c>
      <c r="P251" t="s">
        <v>1669</v>
      </c>
      <c r="Q251" s="51">
        <v>7800</v>
      </c>
      <c r="R251" s="51">
        <v>8580</v>
      </c>
      <c r="S251" t="s">
        <v>1670</v>
      </c>
      <c r="T251" t="s">
        <v>212</v>
      </c>
      <c r="U251" t="s">
        <v>1546</v>
      </c>
      <c r="V251" t="s">
        <v>1671</v>
      </c>
      <c r="W251" t="s">
        <v>95</v>
      </c>
      <c r="X251" t="s">
        <v>1672</v>
      </c>
      <c r="Y251" s="49">
        <v>250</v>
      </c>
    </row>
    <row r="252" spans="1:25">
      <c r="A252" s="49" t="s">
        <v>37</v>
      </c>
      <c r="B252" s="49" t="str">
        <f>IFERROR(IF(A252="","",A252&amp;COUNTIF(A$2:A252,A252)),"")</f>
        <v>歴史4</v>
      </c>
      <c r="C252">
        <v>19</v>
      </c>
      <c r="D252">
        <v>251</v>
      </c>
      <c r="E252" t="s">
        <v>84</v>
      </c>
      <c r="F252" t="s">
        <v>36</v>
      </c>
      <c r="G252" t="s">
        <v>85</v>
      </c>
      <c r="H252" t="s">
        <v>1654</v>
      </c>
      <c r="K252" s="50">
        <v>9784750355061</v>
      </c>
      <c r="L252" t="s">
        <v>1142</v>
      </c>
      <c r="M252" s="49" t="s">
        <v>1143</v>
      </c>
      <c r="O252" s="49" t="s">
        <v>1673</v>
      </c>
      <c r="P252" t="s">
        <v>1674</v>
      </c>
      <c r="Q252" s="51">
        <v>4500</v>
      </c>
      <c r="R252" s="51">
        <v>4950</v>
      </c>
      <c r="S252" t="s">
        <v>1675</v>
      </c>
      <c r="T252" t="s">
        <v>212</v>
      </c>
      <c r="U252" t="s">
        <v>1676</v>
      </c>
      <c r="V252" t="s">
        <v>1677</v>
      </c>
      <c r="W252" t="s">
        <v>95</v>
      </c>
      <c r="X252" t="s">
        <v>1678</v>
      </c>
      <c r="Y252" s="49">
        <v>251</v>
      </c>
    </row>
    <row r="253" spans="1:25">
      <c r="A253" s="49" t="s">
        <v>37</v>
      </c>
      <c r="B253" s="49" t="str">
        <f>IFERROR(IF(A253="","",A253&amp;COUNTIF(A$2:A253,A253)),"")</f>
        <v>歴史5</v>
      </c>
      <c r="C253">
        <v>19</v>
      </c>
      <c r="D253">
        <v>252</v>
      </c>
      <c r="E253" t="s">
        <v>84</v>
      </c>
      <c r="F253" t="s">
        <v>36</v>
      </c>
      <c r="G253" t="s">
        <v>85</v>
      </c>
      <c r="H253" t="s">
        <v>1654</v>
      </c>
      <c r="K253" s="50">
        <v>9784750518152</v>
      </c>
      <c r="L253" t="s">
        <v>1679</v>
      </c>
      <c r="M253" s="49" t="s">
        <v>1680</v>
      </c>
      <c r="O253" s="49" t="s">
        <v>1681</v>
      </c>
      <c r="P253" t="s">
        <v>1682</v>
      </c>
      <c r="Q253" s="51">
        <v>3800</v>
      </c>
      <c r="R253" s="51">
        <v>5280</v>
      </c>
      <c r="S253" t="s">
        <v>1683</v>
      </c>
      <c r="T253" s="17">
        <v>45200</v>
      </c>
      <c r="U253" t="s">
        <v>1684</v>
      </c>
      <c r="V253" t="s">
        <v>1685</v>
      </c>
      <c r="W253" t="s">
        <v>95</v>
      </c>
      <c r="X253" t="s">
        <v>1686</v>
      </c>
      <c r="Y253" s="49">
        <v>252</v>
      </c>
    </row>
    <row r="254" spans="1:25">
      <c r="A254" s="49" t="s">
        <v>37</v>
      </c>
      <c r="B254" s="49" t="str">
        <f>IFERROR(IF(A254="","",A254&amp;COUNTIF(A$2:A254,A254)),"")</f>
        <v>歴史6</v>
      </c>
      <c r="C254">
        <v>19</v>
      </c>
      <c r="D254">
        <v>253</v>
      </c>
      <c r="E254" t="s">
        <v>84</v>
      </c>
      <c r="F254" t="s">
        <v>36</v>
      </c>
      <c r="G254" t="s">
        <v>85</v>
      </c>
      <c r="H254" t="s">
        <v>1654</v>
      </c>
      <c r="K254" s="50">
        <v>9784863102699</v>
      </c>
      <c r="L254" t="s">
        <v>1687</v>
      </c>
      <c r="M254" s="49" t="s">
        <v>1688</v>
      </c>
      <c r="O254" s="49" t="s">
        <v>1689</v>
      </c>
      <c r="P254" t="s">
        <v>1690</v>
      </c>
      <c r="Q254" s="51">
        <v>2700</v>
      </c>
      <c r="R254" s="51">
        <v>2970</v>
      </c>
      <c r="S254" t="s">
        <v>1691</v>
      </c>
      <c r="T254" s="17">
        <v>45108</v>
      </c>
      <c r="U254" t="s">
        <v>1692</v>
      </c>
      <c r="V254" t="s">
        <v>1693</v>
      </c>
      <c r="W254" t="s">
        <v>95</v>
      </c>
      <c r="X254" t="s">
        <v>1694</v>
      </c>
      <c r="Y254" s="49">
        <v>253</v>
      </c>
    </row>
    <row r="255" spans="1:25">
      <c r="A255" s="49" t="s">
        <v>37</v>
      </c>
      <c r="B255" s="49" t="str">
        <f>IFERROR(IF(A255="","",A255&amp;COUNTIF(A$2:A255,A255)),"")</f>
        <v>歴史7</v>
      </c>
      <c r="C255">
        <v>19</v>
      </c>
      <c r="D255">
        <v>254</v>
      </c>
      <c r="E255" t="s">
        <v>84</v>
      </c>
      <c r="F255" t="s">
        <v>36</v>
      </c>
      <c r="G255" t="s">
        <v>85</v>
      </c>
      <c r="H255" t="s">
        <v>1654</v>
      </c>
      <c r="K255" s="50">
        <v>9784872597691</v>
      </c>
      <c r="L255" t="s">
        <v>1695</v>
      </c>
      <c r="M255" s="49" t="s">
        <v>1696</v>
      </c>
      <c r="O255" s="49" t="s">
        <v>1697</v>
      </c>
      <c r="P255" t="s">
        <v>1698</v>
      </c>
      <c r="Q255" s="51">
        <v>7000</v>
      </c>
      <c r="R255" s="51">
        <v>7700</v>
      </c>
      <c r="S255" t="s">
        <v>1699</v>
      </c>
      <c r="T255" t="s">
        <v>274</v>
      </c>
      <c r="U255" t="s">
        <v>1700</v>
      </c>
      <c r="V255" t="s">
        <v>1701</v>
      </c>
      <c r="W255" t="s">
        <v>95</v>
      </c>
      <c r="X255" t="s">
        <v>1702</v>
      </c>
      <c r="Y255" s="49">
        <v>254</v>
      </c>
    </row>
    <row r="256" spans="1:25">
      <c r="A256" s="49" t="s">
        <v>37</v>
      </c>
      <c r="B256" s="49" t="str">
        <f>IFERROR(IF(A256="","",A256&amp;COUNTIF(A$2:A256,A256)),"")</f>
        <v>歴史8</v>
      </c>
      <c r="C256">
        <v>19</v>
      </c>
      <c r="D256">
        <v>255</v>
      </c>
      <c r="E256" t="s">
        <v>84</v>
      </c>
      <c r="F256" t="s">
        <v>36</v>
      </c>
      <c r="G256" t="s">
        <v>85</v>
      </c>
      <c r="H256" t="s">
        <v>1654</v>
      </c>
      <c r="K256" s="50">
        <v>9784872597745</v>
      </c>
      <c r="L256" t="s">
        <v>1695</v>
      </c>
      <c r="M256" s="49" t="s">
        <v>1696</v>
      </c>
      <c r="O256" s="49" t="s">
        <v>1703</v>
      </c>
      <c r="P256" t="s">
        <v>1704</v>
      </c>
      <c r="Q256" s="51">
        <v>16000</v>
      </c>
      <c r="R256" s="51">
        <v>17600</v>
      </c>
      <c r="S256" t="s">
        <v>1705</v>
      </c>
      <c r="T256" t="s">
        <v>274</v>
      </c>
      <c r="U256" t="s">
        <v>1706</v>
      </c>
      <c r="V256" t="s">
        <v>1707</v>
      </c>
      <c r="W256" t="s">
        <v>95</v>
      </c>
      <c r="X256" t="s">
        <v>1708</v>
      </c>
      <c r="Y256" s="49">
        <v>255</v>
      </c>
    </row>
    <row r="257" spans="1:25">
      <c r="A257" s="49" t="s">
        <v>37</v>
      </c>
      <c r="B257" s="49" t="str">
        <f>IFERROR(IF(A257="","",A257&amp;COUNTIF(A$2:A257,A257)),"")</f>
        <v>歴史9</v>
      </c>
      <c r="C257">
        <v>19</v>
      </c>
      <c r="D257">
        <v>256</v>
      </c>
      <c r="E257" t="s">
        <v>84</v>
      </c>
      <c r="F257" t="s">
        <v>36</v>
      </c>
      <c r="G257" t="s">
        <v>85</v>
      </c>
      <c r="H257" t="s">
        <v>1654</v>
      </c>
      <c r="K257" s="50">
        <v>9784272510146</v>
      </c>
      <c r="L257" t="s">
        <v>1709</v>
      </c>
      <c r="M257" s="49" t="s">
        <v>1710</v>
      </c>
      <c r="O257" s="49" t="s">
        <v>1711</v>
      </c>
      <c r="P257" t="s">
        <v>1712</v>
      </c>
      <c r="Q257" s="51">
        <v>3200</v>
      </c>
      <c r="R257" s="51">
        <v>3520</v>
      </c>
      <c r="S257" t="s">
        <v>1713</v>
      </c>
      <c r="T257" s="19">
        <v>45047</v>
      </c>
      <c r="U257" t="s">
        <v>1714</v>
      </c>
      <c r="V257" t="s">
        <v>1715</v>
      </c>
      <c r="W257" t="s">
        <v>95</v>
      </c>
      <c r="X257" t="s">
        <v>1716</v>
      </c>
      <c r="Y257" s="49">
        <v>256</v>
      </c>
    </row>
    <row r="258" spans="1:25">
      <c r="A258" s="49" t="s">
        <v>37</v>
      </c>
      <c r="B258" s="49" t="str">
        <f>IFERROR(IF(A258="","",A258&amp;COUNTIF(A$2:A258,A258)),"")</f>
        <v>歴史10</v>
      </c>
      <c r="C258">
        <v>19</v>
      </c>
      <c r="D258">
        <v>257</v>
      </c>
      <c r="E258" t="s">
        <v>84</v>
      </c>
      <c r="F258" t="s">
        <v>36</v>
      </c>
      <c r="G258" t="s">
        <v>85</v>
      </c>
      <c r="H258" t="s">
        <v>1654</v>
      </c>
      <c r="K258" s="50">
        <v>9784314011983</v>
      </c>
      <c r="L258" t="s">
        <v>1717</v>
      </c>
      <c r="M258" s="49" t="s">
        <v>1718</v>
      </c>
      <c r="O258" s="49" t="s">
        <v>1719</v>
      </c>
      <c r="P258" t="s">
        <v>1720</v>
      </c>
      <c r="Q258" s="51">
        <v>4500</v>
      </c>
      <c r="R258" s="51">
        <v>4950</v>
      </c>
      <c r="S258" t="s">
        <v>1721</v>
      </c>
      <c r="T258" t="s">
        <v>1722</v>
      </c>
      <c r="U258" t="s">
        <v>1723</v>
      </c>
      <c r="V258" t="s">
        <v>1724</v>
      </c>
      <c r="W258" t="s">
        <v>95</v>
      </c>
      <c r="X258" t="s">
        <v>1725</v>
      </c>
      <c r="Y258" s="49">
        <v>257</v>
      </c>
    </row>
    <row r="259" spans="1:25">
      <c r="A259" s="49" t="s">
        <v>37</v>
      </c>
      <c r="B259" s="49" t="str">
        <f>IFERROR(IF(A259="","",A259&amp;COUNTIF(A$2:A259,A259)),"")</f>
        <v>歴史11</v>
      </c>
      <c r="C259">
        <v>19</v>
      </c>
      <c r="D259">
        <v>258</v>
      </c>
      <c r="E259" t="s">
        <v>84</v>
      </c>
      <c r="F259" t="s">
        <v>36</v>
      </c>
      <c r="G259" t="s">
        <v>85</v>
      </c>
      <c r="H259" t="s">
        <v>1654</v>
      </c>
      <c r="K259" s="50">
        <v>9784798503486</v>
      </c>
      <c r="L259" t="s">
        <v>1590</v>
      </c>
      <c r="M259" s="49" t="s">
        <v>1591</v>
      </c>
      <c r="O259" s="49" t="s">
        <v>1726</v>
      </c>
      <c r="P259" t="s">
        <v>1727</v>
      </c>
      <c r="Q259" s="51">
        <v>7800</v>
      </c>
      <c r="R259" s="51">
        <v>8580</v>
      </c>
      <c r="S259" t="s">
        <v>1728</v>
      </c>
      <c r="T259" s="17">
        <v>45170</v>
      </c>
      <c r="U259" t="s">
        <v>1729</v>
      </c>
      <c r="V259" t="s">
        <v>1730</v>
      </c>
      <c r="W259" t="s">
        <v>95</v>
      </c>
      <c r="X259" t="s">
        <v>1731</v>
      </c>
      <c r="Y259" s="49">
        <v>258</v>
      </c>
    </row>
    <row r="260" spans="1:25">
      <c r="A260" s="49" t="s">
        <v>37</v>
      </c>
      <c r="B260" s="49" t="str">
        <f>IFERROR(IF(A260="","",A260&amp;COUNTIF(A$2:A260,A260)),"")</f>
        <v>歴史12</v>
      </c>
      <c r="C260">
        <v>19</v>
      </c>
      <c r="D260">
        <v>259</v>
      </c>
      <c r="E260" t="s">
        <v>84</v>
      </c>
      <c r="F260" t="s">
        <v>36</v>
      </c>
      <c r="G260" t="s">
        <v>85</v>
      </c>
      <c r="H260" t="s">
        <v>1654</v>
      </c>
      <c r="K260" s="50">
        <v>9784798503547</v>
      </c>
      <c r="L260" t="s">
        <v>1590</v>
      </c>
      <c r="M260" s="49" t="s">
        <v>1591</v>
      </c>
      <c r="O260" s="49" t="s">
        <v>1732</v>
      </c>
      <c r="P260" t="s">
        <v>1733</v>
      </c>
      <c r="Q260" s="51">
        <v>7800</v>
      </c>
      <c r="R260" s="51">
        <v>8580</v>
      </c>
      <c r="S260" t="s">
        <v>1734</v>
      </c>
      <c r="T260" s="17">
        <v>45139</v>
      </c>
      <c r="U260" t="s">
        <v>1723</v>
      </c>
      <c r="V260" t="s">
        <v>1735</v>
      </c>
      <c r="W260" t="s">
        <v>95</v>
      </c>
      <c r="X260" t="s">
        <v>1736</v>
      </c>
      <c r="Y260" s="49">
        <v>259</v>
      </c>
    </row>
    <row r="261" spans="1:25">
      <c r="A261" s="49" t="s">
        <v>37</v>
      </c>
      <c r="B261" s="49" t="str">
        <f>IFERROR(IF(A261="","",A261&amp;COUNTIF(A$2:A261,A261)),"")</f>
        <v>歴史13</v>
      </c>
      <c r="C261">
        <v>19</v>
      </c>
      <c r="D261">
        <v>260</v>
      </c>
      <c r="E261" t="s">
        <v>84</v>
      </c>
      <c r="F261" t="s">
        <v>36</v>
      </c>
      <c r="G261" t="s">
        <v>85</v>
      </c>
      <c r="H261" t="s">
        <v>1654</v>
      </c>
      <c r="K261" s="50">
        <v>9784771037410</v>
      </c>
      <c r="L261" t="s">
        <v>1199</v>
      </c>
      <c r="M261" s="49" t="s">
        <v>1200</v>
      </c>
      <c r="O261" s="49" t="s">
        <v>1737</v>
      </c>
      <c r="P261" t="s">
        <v>1738</v>
      </c>
      <c r="Q261" s="51">
        <v>6800</v>
      </c>
      <c r="R261" s="51">
        <v>7480</v>
      </c>
      <c r="S261" t="s">
        <v>1739</v>
      </c>
      <c r="T261" t="s">
        <v>274</v>
      </c>
      <c r="U261" t="s">
        <v>112</v>
      </c>
      <c r="V261" t="s">
        <v>1740</v>
      </c>
      <c r="W261" t="s">
        <v>95</v>
      </c>
      <c r="X261" t="s">
        <v>1741</v>
      </c>
      <c r="Y261" s="49">
        <v>260</v>
      </c>
    </row>
    <row r="262" spans="1:25">
      <c r="A262" s="49" t="s">
        <v>37</v>
      </c>
      <c r="B262" s="49" t="str">
        <f>IFERROR(IF(A262="","",A262&amp;COUNTIF(A$2:A262,A262)),"")</f>
        <v>歴史14</v>
      </c>
      <c r="C262">
        <v>19</v>
      </c>
      <c r="D262">
        <v>261</v>
      </c>
      <c r="E262" t="s">
        <v>84</v>
      </c>
      <c r="F262" t="s">
        <v>36</v>
      </c>
      <c r="G262" t="s">
        <v>85</v>
      </c>
      <c r="H262" t="s">
        <v>1654</v>
      </c>
      <c r="K262" s="50">
        <v>9784771036857</v>
      </c>
      <c r="L262" t="s">
        <v>1199</v>
      </c>
      <c r="M262" s="49" t="s">
        <v>1200</v>
      </c>
      <c r="O262" s="49" t="s">
        <v>1742</v>
      </c>
      <c r="P262" t="s">
        <v>1743</v>
      </c>
      <c r="Q262" s="51">
        <v>6400</v>
      </c>
      <c r="R262" s="51">
        <v>7040</v>
      </c>
      <c r="S262" t="s">
        <v>1744</v>
      </c>
      <c r="T262" t="s">
        <v>308</v>
      </c>
      <c r="U262" t="s">
        <v>1745</v>
      </c>
      <c r="V262" t="s">
        <v>1746</v>
      </c>
      <c r="W262" t="s">
        <v>95</v>
      </c>
      <c r="X262" t="s">
        <v>1747</v>
      </c>
      <c r="Y262" s="49">
        <v>261</v>
      </c>
    </row>
    <row r="263" spans="1:25">
      <c r="A263" s="49" t="s">
        <v>37</v>
      </c>
      <c r="B263" s="49" t="str">
        <f>IFERROR(IF(A263="","",A263&amp;COUNTIF(A$2:A263,A263)),"")</f>
        <v>歴史15</v>
      </c>
      <c r="C263">
        <v>19</v>
      </c>
      <c r="D263">
        <v>262</v>
      </c>
      <c r="E263" t="s">
        <v>84</v>
      </c>
      <c r="F263" t="s">
        <v>36</v>
      </c>
      <c r="G263" t="s">
        <v>85</v>
      </c>
      <c r="H263" t="s">
        <v>1654</v>
      </c>
      <c r="K263" s="50">
        <v>9784771036956</v>
      </c>
      <c r="L263" t="s">
        <v>1199</v>
      </c>
      <c r="M263" s="49" t="s">
        <v>1200</v>
      </c>
      <c r="O263" s="49" t="s">
        <v>1748</v>
      </c>
      <c r="P263" t="s">
        <v>1749</v>
      </c>
      <c r="Q263" s="51">
        <v>6800</v>
      </c>
      <c r="R263" s="51">
        <v>7480</v>
      </c>
      <c r="S263" t="s">
        <v>1750</v>
      </c>
      <c r="T263" t="s">
        <v>127</v>
      </c>
      <c r="U263" t="s">
        <v>1751</v>
      </c>
      <c r="V263" t="s">
        <v>1752</v>
      </c>
      <c r="W263" t="s">
        <v>95</v>
      </c>
      <c r="X263" t="s">
        <v>1753</v>
      </c>
      <c r="Y263" s="49">
        <v>262</v>
      </c>
    </row>
    <row r="264" spans="1:25">
      <c r="A264" s="49" t="s">
        <v>37</v>
      </c>
      <c r="B264" s="49" t="str">
        <f>IFERROR(IF(A264="","",A264&amp;COUNTIF(A$2:A264,A264)),"")</f>
        <v>歴史16</v>
      </c>
      <c r="C264">
        <v>19</v>
      </c>
      <c r="D264">
        <v>263</v>
      </c>
      <c r="E264" t="s">
        <v>84</v>
      </c>
      <c r="F264" t="s">
        <v>36</v>
      </c>
      <c r="G264" t="s">
        <v>85</v>
      </c>
      <c r="H264" t="s">
        <v>1654</v>
      </c>
      <c r="K264" s="50">
        <v>9784772242325</v>
      </c>
      <c r="L264" t="s">
        <v>1754</v>
      </c>
      <c r="M264" s="49" t="s">
        <v>1755</v>
      </c>
      <c r="O264" s="49" t="s">
        <v>1756</v>
      </c>
      <c r="P264" t="s">
        <v>1757</v>
      </c>
      <c r="Q264" s="51">
        <v>3000</v>
      </c>
      <c r="R264" s="51">
        <v>3300</v>
      </c>
      <c r="S264" t="s">
        <v>1758</v>
      </c>
      <c r="T264" t="s">
        <v>106</v>
      </c>
      <c r="U264" t="s">
        <v>1759</v>
      </c>
      <c r="V264" t="s">
        <v>1760</v>
      </c>
      <c r="W264" t="s">
        <v>95</v>
      </c>
      <c r="X264" t="s">
        <v>1761</v>
      </c>
      <c r="Y264" s="49">
        <v>263</v>
      </c>
    </row>
    <row r="265" spans="1:25">
      <c r="A265" s="49" t="s">
        <v>37</v>
      </c>
      <c r="B265" s="49" t="str">
        <f>IFERROR(IF(A265="","",A265&amp;COUNTIF(A$2:A265,A265)),"")</f>
        <v>歴史17</v>
      </c>
      <c r="C265">
        <v>19</v>
      </c>
      <c r="D265">
        <v>264</v>
      </c>
      <c r="E265" t="s">
        <v>84</v>
      </c>
      <c r="F265" t="s">
        <v>36</v>
      </c>
      <c r="G265" t="s">
        <v>85</v>
      </c>
      <c r="H265" t="s">
        <v>1654</v>
      </c>
      <c r="K265" s="50">
        <v>9784772261210</v>
      </c>
      <c r="L265" t="s">
        <v>1754</v>
      </c>
      <c r="M265" s="49" t="s">
        <v>1755</v>
      </c>
      <c r="O265" s="49" t="s">
        <v>1762</v>
      </c>
      <c r="P265" t="s">
        <v>1763</v>
      </c>
      <c r="Q265" s="51">
        <v>15000</v>
      </c>
      <c r="R265" s="51">
        <v>16500</v>
      </c>
      <c r="S265" t="s">
        <v>1764</v>
      </c>
      <c r="T265" t="s">
        <v>155</v>
      </c>
      <c r="U265" t="s">
        <v>1765</v>
      </c>
      <c r="V265" t="s">
        <v>1766</v>
      </c>
      <c r="W265" t="s">
        <v>95</v>
      </c>
      <c r="X265" t="s">
        <v>1767</v>
      </c>
      <c r="Y265" s="49">
        <v>264</v>
      </c>
    </row>
    <row r="266" spans="1:25">
      <c r="A266" s="49" t="s">
        <v>37</v>
      </c>
      <c r="B266" s="49" t="str">
        <f>IFERROR(IF(A266="","",A266&amp;COUNTIF(A$2:A266,A266)),"")</f>
        <v>歴史18</v>
      </c>
      <c r="C266">
        <v>20</v>
      </c>
      <c r="D266">
        <v>265</v>
      </c>
      <c r="E266" t="s">
        <v>84</v>
      </c>
      <c r="F266" t="s">
        <v>36</v>
      </c>
      <c r="G266" t="s">
        <v>85</v>
      </c>
      <c r="H266" t="s">
        <v>1654</v>
      </c>
      <c r="K266" s="50">
        <v>9784772261203</v>
      </c>
      <c r="L266" t="s">
        <v>1754</v>
      </c>
      <c r="M266" s="49" t="s">
        <v>1755</v>
      </c>
      <c r="O266" s="49" t="s">
        <v>1768</v>
      </c>
      <c r="P266" t="s">
        <v>1769</v>
      </c>
      <c r="Q266" s="51">
        <v>4800</v>
      </c>
      <c r="R266" s="51">
        <v>5280</v>
      </c>
      <c r="S266" t="s">
        <v>1770</v>
      </c>
      <c r="T266" t="s">
        <v>231</v>
      </c>
      <c r="U266" t="s">
        <v>1771</v>
      </c>
      <c r="V266" t="s">
        <v>1772</v>
      </c>
      <c r="W266" t="s">
        <v>95</v>
      </c>
      <c r="X266" t="s">
        <v>1773</v>
      </c>
      <c r="Y266" s="49">
        <v>265</v>
      </c>
    </row>
    <row r="267" spans="1:25">
      <c r="A267" s="49" t="s">
        <v>37</v>
      </c>
      <c r="B267" s="49" t="str">
        <f>IFERROR(IF(A267="","",A267&amp;COUNTIF(A$2:A267,A267)),"")</f>
        <v>歴史19</v>
      </c>
      <c r="C267">
        <v>20</v>
      </c>
      <c r="D267">
        <v>266</v>
      </c>
      <c r="E267" t="s">
        <v>84</v>
      </c>
      <c r="F267" t="s">
        <v>36</v>
      </c>
      <c r="G267" t="s">
        <v>85</v>
      </c>
      <c r="H267" t="s">
        <v>1654</v>
      </c>
      <c r="K267" s="50">
        <v>9784081571017</v>
      </c>
      <c r="L267" t="s">
        <v>1774</v>
      </c>
      <c r="M267" s="49" t="s">
        <v>1775</v>
      </c>
      <c r="O267" s="49" t="s">
        <v>1776</v>
      </c>
      <c r="P267" t="s">
        <v>1777</v>
      </c>
      <c r="Q267" s="51">
        <v>4000</v>
      </c>
      <c r="R267" s="51">
        <v>4400</v>
      </c>
      <c r="S267" t="s">
        <v>1778</v>
      </c>
      <c r="T267" t="s">
        <v>308</v>
      </c>
      <c r="U267" t="s">
        <v>1779</v>
      </c>
      <c r="V267" t="s">
        <v>1780</v>
      </c>
      <c r="W267" t="s">
        <v>95</v>
      </c>
      <c r="X267" t="s">
        <v>1781</v>
      </c>
      <c r="Y267" s="49">
        <v>266</v>
      </c>
    </row>
    <row r="268" spans="1:25">
      <c r="A268" s="49" t="s">
        <v>37</v>
      </c>
      <c r="B268" s="49" t="str">
        <f>IFERROR(IF(A268="","",A268&amp;COUNTIF(A$2:A268,A268)),"")</f>
        <v>歴史20</v>
      </c>
      <c r="C268">
        <v>20</v>
      </c>
      <c r="D268">
        <v>267</v>
      </c>
      <c r="E268" t="s">
        <v>84</v>
      </c>
      <c r="F268" t="s">
        <v>36</v>
      </c>
      <c r="G268" t="s">
        <v>85</v>
      </c>
      <c r="H268" t="s">
        <v>1654</v>
      </c>
      <c r="K268" s="50">
        <v>9784812222171</v>
      </c>
      <c r="L268" t="s">
        <v>1612</v>
      </c>
      <c r="M268" s="49" t="s">
        <v>1613</v>
      </c>
      <c r="O268" s="49" t="s">
        <v>1782</v>
      </c>
      <c r="P268" t="s">
        <v>1783</v>
      </c>
      <c r="Q268" s="51">
        <v>3800</v>
      </c>
      <c r="R268" s="51">
        <v>4180</v>
      </c>
      <c r="S268" t="s">
        <v>1784</v>
      </c>
      <c r="T268" t="s">
        <v>155</v>
      </c>
      <c r="U268" t="s">
        <v>1785</v>
      </c>
      <c r="V268" t="s">
        <v>1786</v>
      </c>
      <c r="W268" t="s">
        <v>95</v>
      </c>
      <c r="X268" t="s">
        <v>1787</v>
      </c>
      <c r="Y268" s="49">
        <v>267</v>
      </c>
    </row>
    <row r="269" spans="1:25">
      <c r="A269" s="49" t="s">
        <v>37</v>
      </c>
      <c r="B269" s="49" t="str">
        <f>IFERROR(IF(A269="","",A269&amp;COUNTIF(A$2:A269,A269)),"")</f>
        <v>歴史21</v>
      </c>
      <c r="C269">
        <v>20</v>
      </c>
      <c r="D269">
        <v>268</v>
      </c>
      <c r="E269" t="s">
        <v>84</v>
      </c>
      <c r="F269" t="s">
        <v>36</v>
      </c>
      <c r="G269" t="s">
        <v>85</v>
      </c>
      <c r="H269" t="s">
        <v>1654</v>
      </c>
      <c r="K269" s="50">
        <v>9784422202778</v>
      </c>
      <c r="L269" t="s">
        <v>792</v>
      </c>
      <c r="M269" s="49" t="s">
        <v>793</v>
      </c>
      <c r="O269" s="49" t="s">
        <v>1788</v>
      </c>
      <c r="P269" t="s">
        <v>1789</v>
      </c>
      <c r="Q269" s="51">
        <v>5500</v>
      </c>
      <c r="R269" s="51">
        <v>6050</v>
      </c>
      <c r="S269" t="s">
        <v>1790</v>
      </c>
      <c r="T269" t="s">
        <v>212</v>
      </c>
      <c r="U269" t="s">
        <v>1791</v>
      </c>
      <c r="V269" t="s">
        <v>1792</v>
      </c>
      <c r="W269" t="s">
        <v>95</v>
      </c>
      <c r="X269" t="s">
        <v>1793</v>
      </c>
      <c r="Y269" s="49">
        <v>268</v>
      </c>
    </row>
    <row r="270" spans="1:25">
      <c r="A270" s="49" t="s">
        <v>37</v>
      </c>
      <c r="B270" s="49" t="str">
        <f>IFERROR(IF(A270="","",A270&amp;COUNTIF(A$2:A270,A270)),"")</f>
        <v>歴史22</v>
      </c>
      <c r="C270">
        <v>20</v>
      </c>
      <c r="D270">
        <v>269</v>
      </c>
      <c r="E270" t="s">
        <v>84</v>
      </c>
      <c r="F270" t="s">
        <v>36</v>
      </c>
      <c r="G270" t="s">
        <v>85</v>
      </c>
      <c r="H270" t="s">
        <v>1654</v>
      </c>
      <c r="K270" s="50">
        <v>9784422201818</v>
      </c>
      <c r="L270" t="s">
        <v>792</v>
      </c>
      <c r="M270" s="49" t="s">
        <v>793</v>
      </c>
      <c r="O270" s="49" t="s">
        <v>1794</v>
      </c>
      <c r="P270" t="s">
        <v>1795</v>
      </c>
      <c r="Q270" s="51">
        <v>7500</v>
      </c>
      <c r="R270" s="51">
        <v>8250</v>
      </c>
      <c r="S270" t="s">
        <v>1796</v>
      </c>
      <c r="T270" t="s">
        <v>308</v>
      </c>
      <c r="U270" t="s">
        <v>1268</v>
      </c>
      <c r="V270" t="s">
        <v>1797</v>
      </c>
      <c r="W270" t="s">
        <v>95</v>
      </c>
      <c r="X270" t="s">
        <v>1798</v>
      </c>
      <c r="Y270" s="49">
        <v>269</v>
      </c>
    </row>
    <row r="271" spans="1:25">
      <c r="A271" s="49" t="s">
        <v>37</v>
      </c>
      <c r="B271" s="49" t="str">
        <f>IFERROR(IF(A271="","",A271&amp;COUNTIF(A$2:A271,A271)),"")</f>
        <v>歴史23</v>
      </c>
      <c r="C271">
        <v>20</v>
      </c>
      <c r="D271">
        <v>270</v>
      </c>
      <c r="E271" t="s">
        <v>84</v>
      </c>
      <c r="F271" t="s">
        <v>36</v>
      </c>
      <c r="G271" t="s">
        <v>85</v>
      </c>
      <c r="H271" t="s">
        <v>1654</v>
      </c>
      <c r="K271" s="50">
        <v>9784794226709</v>
      </c>
      <c r="L271" t="s">
        <v>286</v>
      </c>
      <c r="M271" s="49" t="s">
        <v>287</v>
      </c>
      <c r="O271" s="49" t="s">
        <v>1799</v>
      </c>
      <c r="P271" t="s">
        <v>1800</v>
      </c>
      <c r="Q271" s="51">
        <v>2500</v>
      </c>
      <c r="R271" s="51">
        <v>2750</v>
      </c>
      <c r="S271" t="s">
        <v>1801</v>
      </c>
      <c r="T271" t="s">
        <v>127</v>
      </c>
      <c r="U271" t="s">
        <v>1802</v>
      </c>
      <c r="V271" t="s">
        <v>1803</v>
      </c>
      <c r="W271" t="s">
        <v>95</v>
      </c>
      <c r="X271" t="s">
        <v>1804</v>
      </c>
      <c r="Y271" s="49">
        <v>270</v>
      </c>
    </row>
    <row r="272" spans="1:25">
      <c r="A272" s="49" t="s">
        <v>37</v>
      </c>
      <c r="B272" s="49" t="str">
        <f>IFERROR(IF(A272="","",A272&amp;COUNTIF(A$2:A272,A272)),"")</f>
        <v>歴史24</v>
      </c>
      <c r="C272">
        <v>20</v>
      </c>
      <c r="D272">
        <v>271</v>
      </c>
      <c r="E272" t="s">
        <v>84</v>
      </c>
      <c r="F272" t="s">
        <v>36</v>
      </c>
      <c r="G272" t="s">
        <v>85</v>
      </c>
      <c r="H272" t="s">
        <v>1654</v>
      </c>
      <c r="K272" s="50">
        <v>9784794226792</v>
      </c>
      <c r="L272" t="s">
        <v>286</v>
      </c>
      <c r="M272" s="49" t="s">
        <v>287</v>
      </c>
      <c r="O272" s="49" t="s">
        <v>1805</v>
      </c>
      <c r="P272" t="s">
        <v>1806</v>
      </c>
      <c r="Q272" s="51">
        <v>1900</v>
      </c>
      <c r="R272" s="51">
        <v>2090</v>
      </c>
      <c r="S272" t="s">
        <v>1807</v>
      </c>
      <c r="T272" t="s">
        <v>92</v>
      </c>
      <c r="U272" t="s">
        <v>1808</v>
      </c>
      <c r="V272" t="s">
        <v>1809</v>
      </c>
      <c r="W272" t="s">
        <v>95</v>
      </c>
      <c r="X272" t="s">
        <v>1810</v>
      </c>
      <c r="Y272" s="49">
        <v>271</v>
      </c>
    </row>
    <row r="273" spans="1:25">
      <c r="A273" s="49" t="s">
        <v>37</v>
      </c>
      <c r="B273" s="49" t="str">
        <f>IFERROR(IF(A273="","",A273&amp;COUNTIF(A$2:A273,A273)),"")</f>
        <v>歴史25</v>
      </c>
      <c r="C273">
        <v>20</v>
      </c>
      <c r="D273">
        <v>272</v>
      </c>
      <c r="E273" t="s">
        <v>84</v>
      </c>
      <c r="F273" t="s">
        <v>36</v>
      </c>
      <c r="G273" t="s">
        <v>85</v>
      </c>
      <c r="H273" t="s">
        <v>1654</v>
      </c>
      <c r="K273" s="50">
        <v>9784805509739</v>
      </c>
      <c r="L273" t="s">
        <v>583</v>
      </c>
      <c r="M273" s="49" t="s">
        <v>584</v>
      </c>
      <c r="O273" s="49" t="s">
        <v>1811</v>
      </c>
      <c r="P273" t="s">
        <v>1812</v>
      </c>
      <c r="Q273" s="51">
        <v>4000</v>
      </c>
      <c r="R273" s="51">
        <v>4400</v>
      </c>
      <c r="S273" t="s">
        <v>1813</v>
      </c>
      <c r="T273" t="s">
        <v>274</v>
      </c>
      <c r="U273" t="s">
        <v>1814</v>
      </c>
      <c r="V273" t="s">
        <v>1815</v>
      </c>
      <c r="W273" t="s">
        <v>95</v>
      </c>
      <c r="X273" t="s">
        <v>1816</v>
      </c>
      <c r="Y273" s="49">
        <v>272</v>
      </c>
    </row>
    <row r="274" spans="1:25">
      <c r="A274" s="49" t="s">
        <v>37</v>
      </c>
      <c r="B274" s="49" t="str">
        <f>IFERROR(IF(A274="","",A274&amp;COUNTIF(A$2:A274,A274)),"")</f>
        <v>歴史26</v>
      </c>
      <c r="C274">
        <v>20</v>
      </c>
      <c r="D274">
        <v>273</v>
      </c>
      <c r="E274" t="s">
        <v>84</v>
      </c>
      <c r="F274" t="s">
        <v>36</v>
      </c>
      <c r="G274" t="s">
        <v>85</v>
      </c>
      <c r="H274" t="s">
        <v>1654</v>
      </c>
      <c r="K274" s="50">
        <v>9784805509722</v>
      </c>
      <c r="L274" t="s">
        <v>583</v>
      </c>
      <c r="M274" s="49" t="s">
        <v>584</v>
      </c>
      <c r="O274" s="49" t="s">
        <v>1817</v>
      </c>
      <c r="P274" t="s">
        <v>1812</v>
      </c>
      <c r="Q274" s="51">
        <v>5000</v>
      </c>
      <c r="R274" s="51">
        <v>5500</v>
      </c>
      <c r="S274" t="s">
        <v>1818</v>
      </c>
      <c r="T274" t="s">
        <v>274</v>
      </c>
      <c r="U274" t="s">
        <v>1819</v>
      </c>
      <c r="V274" t="s">
        <v>1820</v>
      </c>
      <c r="W274" t="s">
        <v>95</v>
      </c>
      <c r="X274" t="s">
        <v>1821</v>
      </c>
      <c r="Y274" s="49">
        <v>273</v>
      </c>
    </row>
    <row r="275" spans="1:25">
      <c r="A275" s="49" t="s">
        <v>37</v>
      </c>
      <c r="B275" s="49" t="str">
        <f>IFERROR(IF(A275="","",A275&amp;COUNTIF(A$2:A275,A275)),"")</f>
        <v>歴史27</v>
      </c>
      <c r="C275">
        <v>20</v>
      </c>
      <c r="D275">
        <v>274</v>
      </c>
      <c r="E275" t="s">
        <v>84</v>
      </c>
      <c r="F275" t="s">
        <v>36</v>
      </c>
      <c r="G275" t="s">
        <v>85</v>
      </c>
      <c r="H275" t="s">
        <v>1654</v>
      </c>
      <c r="K275" s="50">
        <v>9784805509708</v>
      </c>
      <c r="L275" t="s">
        <v>583</v>
      </c>
      <c r="M275" s="49" t="s">
        <v>584</v>
      </c>
      <c r="O275" s="49" t="s">
        <v>1822</v>
      </c>
      <c r="P275" t="s">
        <v>1823</v>
      </c>
      <c r="Q275" s="51">
        <v>5000</v>
      </c>
      <c r="R275" s="51">
        <v>5500</v>
      </c>
      <c r="S275" t="s">
        <v>1824</v>
      </c>
      <c r="T275" s="17">
        <v>44986</v>
      </c>
      <c r="U275" t="s">
        <v>1825</v>
      </c>
      <c r="V275" t="s">
        <v>1826</v>
      </c>
      <c r="W275" t="s">
        <v>95</v>
      </c>
      <c r="X275" t="s">
        <v>1827</v>
      </c>
      <c r="Y275" s="49">
        <v>274</v>
      </c>
    </row>
    <row r="276" spans="1:25">
      <c r="A276" s="49" t="s">
        <v>37</v>
      </c>
      <c r="B276" s="49" t="str">
        <f>IFERROR(IF(A276="","",A276&amp;COUNTIF(A$2:A276,A276)),"")</f>
        <v>歴史28</v>
      </c>
      <c r="C276">
        <v>20</v>
      </c>
      <c r="D276">
        <v>275</v>
      </c>
      <c r="E276" t="s">
        <v>84</v>
      </c>
      <c r="F276" t="s">
        <v>36</v>
      </c>
      <c r="G276" t="s">
        <v>85</v>
      </c>
      <c r="H276" t="s">
        <v>1654</v>
      </c>
      <c r="K276" s="50">
        <v>9784130533034</v>
      </c>
      <c r="L276" t="s">
        <v>591</v>
      </c>
      <c r="M276" s="49" t="s">
        <v>592</v>
      </c>
      <c r="O276" s="49" t="s">
        <v>1828</v>
      </c>
      <c r="P276" t="s">
        <v>1829</v>
      </c>
      <c r="Q276" s="51">
        <v>7500</v>
      </c>
      <c r="R276" s="51">
        <v>8250</v>
      </c>
      <c r="S276" t="s">
        <v>1830</v>
      </c>
      <c r="T276" t="s">
        <v>274</v>
      </c>
      <c r="U276" t="s">
        <v>1831</v>
      </c>
      <c r="V276" t="s">
        <v>1832</v>
      </c>
      <c r="W276" t="s">
        <v>95</v>
      </c>
      <c r="X276" t="s">
        <v>1833</v>
      </c>
      <c r="Y276" s="49">
        <v>275</v>
      </c>
    </row>
    <row r="277" spans="1:25">
      <c r="A277" s="49" t="s">
        <v>37</v>
      </c>
      <c r="B277" s="49" t="str">
        <f>IFERROR(IF(A277="","",A277&amp;COUNTIF(A$2:A277,A277)),"")</f>
        <v>歴史29</v>
      </c>
      <c r="C277">
        <v>20</v>
      </c>
      <c r="D277">
        <v>276</v>
      </c>
      <c r="E277" t="s">
        <v>84</v>
      </c>
      <c r="F277" t="s">
        <v>36</v>
      </c>
      <c r="G277" t="s">
        <v>85</v>
      </c>
      <c r="H277" t="s">
        <v>1654</v>
      </c>
      <c r="K277" s="50">
        <v>9784130266123</v>
      </c>
      <c r="L277" t="s">
        <v>591</v>
      </c>
      <c r="M277" s="49" t="s">
        <v>592</v>
      </c>
      <c r="O277" s="49" t="s">
        <v>1834</v>
      </c>
      <c r="P277" t="s">
        <v>1835</v>
      </c>
      <c r="Q277" s="51">
        <v>7000</v>
      </c>
      <c r="R277" s="51">
        <v>7700</v>
      </c>
      <c r="S277" t="s">
        <v>1836</v>
      </c>
      <c r="T277" t="s">
        <v>274</v>
      </c>
      <c r="U277" t="s">
        <v>1837</v>
      </c>
      <c r="V277" t="s">
        <v>1838</v>
      </c>
      <c r="W277" t="s">
        <v>95</v>
      </c>
      <c r="X277" t="s">
        <v>1839</v>
      </c>
      <c r="Y277" s="49">
        <v>276</v>
      </c>
    </row>
    <row r="278" spans="1:25">
      <c r="A278" s="49" t="s">
        <v>37</v>
      </c>
      <c r="B278" s="49" t="str">
        <f>IFERROR(IF(A278="","",A278&amp;COUNTIF(A$2:A278,A278)),"")</f>
        <v>歴史30</v>
      </c>
      <c r="C278">
        <v>20</v>
      </c>
      <c r="D278">
        <v>277</v>
      </c>
      <c r="E278" t="s">
        <v>84</v>
      </c>
      <c r="F278" t="s">
        <v>36</v>
      </c>
      <c r="G278" t="s">
        <v>85</v>
      </c>
      <c r="H278" t="s">
        <v>1654</v>
      </c>
      <c r="L278" t="s">
        <v>1840</v>
      </c>
      <c r="M278" s="49" t="s">
        <v>1841</v>
      </c>
      <c r="O278" s="49" t="s">
        <v>1842</v>
      </c>
      <c r="P278" t="s">
        <v>1843</v>
      </c>
      <c r="Q278" s="51">
        <v>5400</v>
      </c>
      <c r="R278" s="51">
        <v>5940</v>
      </c>
      <c r="S278" t="s">
        <v>1844</v>
      </c>
      <c r="T278" t="s">
        <v>274</v>
      </c>
      <c r="U278" t="s">
        <v>1845</v>
      </c>
      <c r="V278" t="s">
        <v>1846</v>
      </c>
      <c r="W278" t="s">
        <v>293</v>
      </c>
      <c r="X278" t="s">
        <v>1847</v>
      </c>
      <c r="Y278" s="49">
        <v>277</v>
      </c>
    </row>
    <row r="279" spans="1:25">
      <c r="A279" s="49" t="s">
        <v>37</v>
      </c>
      <c r="B279" s="49" t="str">
        <f>IFERROR(IF(A279="","",A279&amp;COUNTIF(A$2:A279,A279)),"")</f>
        <v>歴史31</v>
      </c>
      <c r="C279">
        <v>20</v>
      </c>
      <c r="D279">
        <v>278</v>
      </c>
      <c r="E279" t="s">
        <v>84</v>
      </c>
      <c r="F279" t="s">
        <v>36</v>
      </c>
      <c r="G279" t="s">
        <v>85</v>
      </c>
      <c r="H279" t="s">
        <v>1654</v>
      </c>
      <c r="K279" s="50">
        <v>9784887084759</v>
      </c>
      <c r="L279" t="s">
        <v>1840</v>
      </c>
      <c r="M279" s="49" t="s">
        <v>1841</v>
      </c>
      <c r="O279" s="49" t="s">
        <v>1848</v>
      </c>
      <c r="P279" t="s">
        <v>1849</v>
      </c>
      <c r="Q279" s="51">
        <v>2700</v>
      </c>
      <c r="R279" s="51">
        <v>2970</v>
      </c>
      <c r="S279" t="s">
        <v>1850</v>
      </c>
      <c r="T279" t="s">
        <v>134</v>
      </c>
      <c r="U279" t="s">
        <v>1851</v>
      </c>
      <c r="V279" t="s">
        <v>1852</v>
      </c>
      <c r="W279" t="s">
        <v>95</v>
      </c>
      <c r="X279" t="s">
        <v>1853</v>
      </c>
      <c r="Y279" s="49">
        <v>278</v>
      </c>
    </row>
    <row r="280" spans="1:25">
      <c r="A280" s="49" t="s">
        <v>37</v>
      </c>
      <c r="B280" s="49" t="str">
        <f>IFERROR(IF(A280="","",A280&amp;COUNTIF(A$2:A280,A280)),"")</f>
        <v>歴史32</v>
      </c>
      <c r="C280">
        <v>20</v>
      </c>
      <c r="D280">
        <v>279</v>
      </c>
      <c r="E280" t="s">
        <v>84</v>
      </c>
      <c r="F280" t="s">
        <v>36</v>
      </c>
      <c r="G280" t="s">
        <v>85</v>
      </c>
      <c r="H280" t="s">
        <v>1654</v>
      </c>
      <c r="K280" s="50">
        <v>9784887084834</v>
      </c>
      <c r="L280" t="s">
        <v>1840</v>
      </c>
      <c r="M280" s="49" t="s">
        <v>1841</v>
      </c>
      <c r="O280" s="49" t="s">
        <v>1854</v>
      </c>
      <c r="P280" t="s">
        <v>1855</v>
      </c>
      <c r="Q280" s="51">
        <v>2500</v>
      </c>
      <c r="R280" s="51">
        <v>2750</v>
      </c>
      <c r="S280" t="s">
        <v>1856</v>
      </c>
      <c r="T280" t="s">
        <v>127</v>
      </c>
      <c r="U280" t="s">
        <v>1857</v>
      </c>
      <c r="V280" t="s">
        <v>1858</v>
      </c>
      <c r="W280" t="s">
        <v>95</v>
      </c>
      <c r="X280" t="s">
        <v>1859</v>
      </c>
      <c r="Y280" s="49">
        <v>279</v>
      </c>
    </row>
    <row r="281" spans="1:25">
      <c r="A281" s="49" t="s">
        <v>37</v>
      </c>
      <c r="B281" s="49" t="str">
        <f>IFERROR(IF(A281="","",A281&amp;COUNTIF(A$2:A281,A281)),"")</f>
        <v>歴史33</v>
      </c>
      <c r="C281">
        <v>20</v>
      </c>
      <c r="D281">
        <v>280</v>
      </c>
      <c r="E281" t="s">
        <v>84</v>
      </c>
      <c r="F281" t="s">
        <v>36</v>
      </c>
      <c r="G281" t="s">
        <v>85</v>
      </c>
      <c r="H281" t="s">
        <v>1654</v>
      </c>
      <c r="K281" s="50">
        <v>9784887084810</v>
      </c>
      <c r="L281" t="s">
        <v>1840</v>
      </c>
      <c r="M281" s="49" t="s">
        <v>1841</v>
      </c>
      <c r="O281" s="49" t="s">
        <v>1860</v>
      </c>
      <c r="P281" t="s">
        <v>1861</v>
      </c>
      <c r="Q281" s="51">
        <v>5000</v>
      </c>
      <c r="R281" s="51">
        <v>5500</v>
      </c>
      <c r="S281" t="s">
        <v>1862</v>
      </c>
      <c r="T281" t="s">
        <v>212</v>
      </c>
      <c r="U281" t="s">
        <v>1863</v>
      </c>
      <c r="V281" t="s">
        <v>1864</v>
      </c>
      <c r="W281" t="s">
        <v>95</v>
      </c>
      <c r="X281" t="s">
        <v>1865</v>
      </c>
      <c r="Y281" s="49">
        <v>280</v>
      </c>
    </row>
    <row r="282" spans="1:25">
      <c r="A282" s="49" t="s">
        <v>37</v>
      </c>
      <c r="B282" s="49" t="str">
        <f>IFERROR(IF(A282="","",A282&amp;COUNTIF(A$2:A282,A282)),"")</f>
        <v>歴史34</v>
      </c>
      <c r="C282">
        <v>21</v>
      </c>
      <c r="D282">
        <v>281</v>
      </c>
      <c r="E282" t="s">
        <v>84</v>
      </c>
      <c r="F282" t="s">
        <v>36</v>
      </c>
      <c r="G282" t="s">
        <v>85</v>
      </c>
      <c r="H282" t="s">
        <v>1654</v>
      </c>
      <c r="K282" s="50">
        <v>9784887084827</v>
      </c>
      <c r="L282" t="s">
        <v>1840</v>
      </c>
      <c r="M282" s="49" t="s">
        <v>1841</v>
      </c>
      <c r="O282" s="49" t="s">
        <v>1866</v>
      </c>
      <c r="P282" t="s">
        <v>1867</v>
      </c>
      <c r="Q282" s="51">
        <v>5200</v>
      </c>
      <c r="R282" s="51">
        <v>5720</v>
      </c>
      <c r="S282" t="s">
        <v>1868</v>
      </c>
      <c r="T282" t="s">
        <v>274</v>
      </c>
      <c r="U282" t="s">
        <v>1425</v>
      </c>
      <c r="V282" t="s">
        <v>1869</v>
      </c>
      <c r="W282" t="s">
        <v>95</v>
      </c>
      <c r="X282" t="s">
        <v>1870</v>
      </c>
      <c r="Y282" s="49">
        <v>281</v>
      </c>
    </row>
    <row r="283" spans="1:25">
      <c r="A283" s="49" t="s">
        <v>37</v>
      </c>
      <c r="B283" s="49" t="str">
        <f>IFERROR(IF(A283="","",A283&amp;COUNTIF(A$2:A283,A283)),"")</f>
        <v>歴史35</v>
      </c>
      <c r="C283">
        <v>21</v>
      </c>
      <c r="D283">
        <v>282</v>
      </c>
      <c r="E283" t="s">
        <v>84</v>
      </c>
      <c r="F283" t="s">
        <v>36</v>
      </c>
      <c r="G283" t="s">
        <v>85</v>
      </c>
      <c r="H283" t="s">
        <v>1654</v>
      </c>
      <c r="K283" s="50">
        <v>9784886219220</v>
      </c>
      <c r="L283" t="s">
        <v>1871</v>
      </c>
      <c r="M283" s="49" t="s">
        <v>1872</v>
      </c>
      <c r="O283" s="49" t="s">
        <v>1873</v>
      </c>
      <c r="P283" t="s">
        <v>1874</v>
      </c>
      <c r="Q283" s="51">
        <v>10000</v>
      </c>
      <c r="R283" s="51">
        <v>11000</v>
      </c>
      <c r="S283" t="s">
        <v>1875</v>
      </c>
      <c r="T283" s="17">
        <v>45170</v>
      </c>
      <c r="U283" t="s">
        <v>1876</v>
      </c>
      <c r="V283" t="s">
        <v>1877</v>
      </c>
      <c r="W283" t="s">
        <v>95</v>
      </c>
      <c r="X283" t="s">
        <v>1878</v>
      </c>
      <c r="Y283" s="49">
        <v>282</v>
      </c>
    </row>
    <row r="284" spans="1:25">
      <c r="A284" s="49" t="s">
        <v>37</v>
      </c>
      <c r="B284" s="49" t="str">
        <f>IFERROR(IF(A284="","",A284&amp;COUNTIF(A$2:A284,A284)),"")</f>
        <v>歴史36</v>
      </c>
      <c r="C284">
        <v>21</v>
      </c>
      <c r="D284">
        <v>283</v>
      </c>
      <c r="E284" t="s">
        <v>84</v>
      </c>
      <c r="F284" t="s">
        <v>36</v>
      </c>
      <c r="G284" t="s">
        <v>85</v>
      </c>
      <c r="H284" t="s">
        <v>1654</v>
      </c>
      <c r="K284" s="50">
        <v>9784886219091</v>
      </c>
      <c r="L284" t="s">
        <v>1871</v>
      </c>
      <c r="M284" s="49" t="s">
        <v>1872</v>
      </c>
      <c r="O284" s="49" t="s">
        <v>1879</v>
      </c>
      <c r="P284" t="s">
        <v>1880</v>
      </c>
      <c r="Q284" s="51">
        <v>14000</v>
      </c>
      <c r="R284" s="51">
        <v>15400</v>
      </c>
      <c r="S284" t="s">
        <v>1881</v>
      </c>
      <c r="T284" s="17">
        <v>45017</v>
      </c>
      <c r="U284" t="s">
        <v>1882</v>
      </c>
      <c r="V284" t="s">
        <v>1883</v>
      </c>
      <c r="W284" t="s">
        <v>95</v>
      </c>
      <c r="X284" t="s">
        <v>1884</v>
      </c>
      <c r="Y284" s="49">
        <v>283</v>
      </c>
    </row>
    <row r="285" spans="1:25">
      <c r="A285" s="49" t="s">
        <v>37</v>
      </c>
      <c r="B285" s="49" t="str">
        <f>IFERROR(IF(A285="","",A285&amp;COUNTIF(A$2:A285,A285)),"")</f>
        <v>歴史37</v>
      </c>
      <c r="C285">
        <v>21</v>
      </c>
      <c r="D285">
        <v>284</v>
      </c>
      <c r="E285" t="s">
        <v>84</v>
      </c>
      <c r="F285" t="s">
        <v>36</v>
      </c>
      <c r="G285" t="s">
        <v>85</v>
      </c>
      <c r="H285" t="s">
        <v>1654</v>
      </c>
      <c r="K285" s="50">
        <v>9784497223159</v>
      </c>
      <c r="L285" t="s">
        <v>1239</v>
      </c>
      <c r="M285" s="49" t="s">
        <v>1240</v>
      </c>
      <c r="O285" s="49" t="s">
        <v>1885</v>
      </c>
      <c r="P285" t="s">
        <v>1886</v>
      </c>
      <c r="Q285" s="51">
        <v>1800</v>
      </c>
      <c r="R285" s="51">
        <v>1980</v>
      </c>
      <c r="S285" t="s">
        <v>1887</v>
      </c>
      <c r="T285" t="s">
        <v>1888</v>
      </c>
      <c r="U285" t="s">
        <v>1889</v>
      </c>
      <c r="V285" t="s">
        <v>1890</v>
      </c>
      <c r="W285" t="s">
        <v>95</v>
      </c>
      <c r="X285" t="s">
        <v>1891</v>
      </c>
      <c r="Y285" s="49">
        <v>284</v>
      </c>
    </row>
    <row r="286" spans="1:25">
      <c r="A286" s="49" t="s">
        <v>37</v>
      </c>
      <c r="B286" s="49" t="str">
        <f>IFERROR(IF(A286="","",A286&amp;COUNTIF(A$2:A286,A286)),"")</f>
        <v>歴史38</v>
      </c>
      <c r="C286">
        <v>21</v>
      </c>
      <c r="D286">
        <v>285</v>
      </c>
      <c r="E286" t="s">
        <v>84</v>
      </c>
      <c r="F286" t="s">
        <v>36</v>
      </c>
      <c r="G286" t="s">
        <v>85</v>
      </c>
      <c r="H286" t="s">
        <v>1654</v>
      </c>
      <c r="K286" s="50">
        <v>9784497223074</v>
      </c>
      <c r="L286" t="s">
        <v>1239</v>
      </c>
      <c r="M286" s="49" t="s">
        <v>1240</v>
      </c>
      <c r="O286" s="49" t="s">
        <v>1892</v>
      </c>
      <c r="P286" t="s">
        <v>1893</v>
      </c>
      <c r="Q286" s="51">
        <v>2400</v>
      </c>
      <c r="R286" s="51">
        <v>2640</v>
      </c>
      <c r="S286" t="s">
        <v>1894</v>
      </c>
      <c r="T286" t="s">
        <v>1722</v>
      </c>
      <c r="U286" t="s">
        <v>1714</v>
      </c>
      <c r="V286" t="s">
        <v>1895</v>
      </c>
      <c r="W286" t="s">
        <v>95</v>
      </c>
      <c r="X286" t="s">
        <v>1896</v>
      </c>
      <c r="Y286" s="49">
        <v>285</v>
      </c>
    </row>
    <row r="287" spans="1:25">
      <c r="A287" s="49" t="s">
        <v>37</v>
      </c>
      <c r="B287" s="49" t="str">
        <f>IFERROR(IF(A287="","",A287&amp;COUNTIF(A$2:A287,A287)),"")</f>
        <v>歴史39</v>
      </c>
      <c r="C287">
        <v>21</v>
      </c>
      <c r="D287">
        <v>286</v>
      </c>
      <c r="E287" t="s">
        <v>84</v>
      </c>
      <c r="F287" t="s">
        <v>36</v>
      </c>
      <c r="G287" t="s">
        <v>85</v>
      </c>
      <c r="H287" t="s">
        <v>1654</v>
      </c>
      <c r="K287" s="50">
        <v>9784497223104</v>
      </c>
      <c r="L287" t="s">
        <v>1239</v>
      </c>
      <c r="M287" s="49" t="s">
        <v>1240</v>
      </c>
      <c r="O287" s="49" t="s">
        <v>1897</v>
      </c>
      <c r="P287" t="s">
        <v>1898</v>
      </c>
      <c r="Q287" s="51">
        <v>6000</v>
      </c>
      <c r="R287" s="51">
        <v>6600</v>
      </c>
      <c r="S287" t="s">
        <v>1899</v>
      </c>
      <c r="T287" t="s">
        <v>1244</v>
      </c>
      <c r="U287" t="s">
        <v>562</v>
      </c>
      <c r="V287" t="s">
        <v>1900</v>
      </c>
      <c r="W287" t="s">
        <v>95</v>
      </c>
      <c r="X287" t="s">
        <v>1901</v>
      </c>
      <c r="Y287" s="49">
        <v>286</v>
      </c>
    </row>
    <row r="288" spans="1:25">
      <c r="A288" s="49" t="s">
        <v>37</v>
      </c>
      <c r="B288" s="49" t="str">
        <f>IFERROR(IF(A288="","",A288&amp;COUNTIF(A$2:A288,A288)),"")</f>
        <v>歴史40</v>
      </c>
      <c r="C288">
        <v>21</v>
      </c>
      <c r="D288">
        <v>287</v>
      </c>
      <c r="E288" t="s">
        <v>84</v>
      </c>
      <c r="F288" t="s">
        <v>36</v>
      </c>
      <c r="G288" t="s">
        <v>85</v>
      </c>
      <c r="H288" t="s">
        <v>1654</v>
      </c>
      <c r="L288" t="s">
        <v>1902</v>
      </c>
      <c r="M288" s="49" t="s">
        <v>1903</v>
      </c>
      <c r="O288" s="49" t="s">
        <v>1904</v>
      </c>
      <c r="P288" t="s">
        <v>1905</v>
      </c>
      <c r="Q288" s="51">
        <v>21600</v>
      </c>
      <c r="R288" s="51">
        <v>23760</v>
      </c>
      <c r="S288" t="s">
        <v>1906</v>
      </c>
      <c r="T288" s="17">
        <v>45139</v>
      </c>
      <c r="U288" t="s">
        <v>1907</v>
      </c>
      <c r="V288" t="s">
        <v>1908</v>
      </c>
      <c r="W288" t="s">
        <v>95</v>
      </c>
      <c r="X288" t="s">
        <v>1909</v>
      </c>
      <c r="Y288" s="49">
        <v>287</v>
      </c>
    </row>
    <row r="289" spans="1:25">
      <c r="A289" s="49" t="s">
        <v>37</v>
      </c>
      <c r="B289" s="49" t="str">
        <f>IFERROR(IF(A289="","",A289&amp;COUNTIF(A$2:A289,A289)),"")</f>
        <v>歴史41</v>
      </c>
      <c r="C289">
        <v>21</v>
      </c>
      <c r="D289">
        <v>288</v>
      </c>
      <c r="E289" t="s">
        <v>84</v>
      </c>
      <c r="F289" t="s">
        <v>36</v>
      </c>
      <c r="G289" t="s">
        <v>85</v>
      </c>
      <c r="H289" t="s">
        <v>1654</v>
      </c>
      <c r="L289" t="s">
        <v>1134</v>
      </c>
      <c r="M289" s="49" t="s">
        <v>1135</v>
      </c>
      <c r="O289" s="49" t="s">
        <v>1910</v>
      </c>
      <c r="P289" t="s">
        <v>1911</v>
      </c>
      <c r="Q289" s="51">
        <v>5400</v>
      </c>
      <c r="R289" s="51">
        <v>5940</v>
      </c>
      <c r="S289" t="s">
        <v>1912</v>
      </c>
      <c r="T289" s="17">
        <v>44958</v>
      </c>
      <c r="U289" t="s">
        <v>1913</v>
      </c>
      <c r="V289" t="s">
        <v>1914</v>
      </c>
      <c r="W289" t="s">
        <v>293</v>
      </c>
      <c r="X289" t="s">
        <v>1915</v>
      </c>
      <c r="Y289" s="49">
        <v>288</v>
      </c>
    </row>
    <row r="290" spans="1:25">
      <c r="A290" s="49" t="s">
        <v>37</v>
      </c>
      <c r="B290" s="49" t="str">
        <f>IFERROR(IF(A290="","",A290&amp;COUNTIF(A$2:A290,A290)),"")</f>
        <v>歴史42</v>
      </c>
      <c r="C290">
        <v>21</v>
      </c>
      <c r="D290">
        <v>289</v>
      </c>
      <c r="E290" t="s">
        <v>84</v>
      </c>
      <c r="F290" t="s">
        <v>36</v>
      </c>
      <c r="G290" t="s">
        <v>85</v>
      </c>
      <c r="H290" t="s">
        <v>1654</v>
      </c>
      <c r="L290" t="s">
        <v>1134</v>
      </c>
      <c r="M290" s="49" t="s">
        <v>1135</v>
      </c>
      <c r="O290" s="49" t="s">
        <v>1916</v>
      </c>
      <c r="P290" t="s">
        <v>1917</v>
      </c>
      <c r="Q290" s="51">
        <v>7637</v>
      </c>
      <c r="R290" s="51">
        <v>12000</v>
      </c>
      <c r="S290" t="s">
        <v>1918</v>
      </c>
      <c r="T290" s="17">
        <v>45200</v>
      </c>
      <c r="U290" t="s">
        <v>1919</v>
      </c>
      <c r="V290" t="s">
        <v>1920</v>
      </c>
      <c r="W290" t="s">
        <v>95</v>
      </c>
      <c r="X290" t="s">
        <v>1921</v>
      </c>
      <c r="Y290" s="49">
        <v>289</v>
      </c>
    </row>
    <row r="291" spans="1:25">
      <c r="A291" s="49" t="s">
        <v>37</v>
      </c>
      <c r="B291" s="49" t="str">
        <f>IFERROR(IF(A291="","",A291&amp;COUNTIF(A$2:A291,A291)),"")</f>
        <v>歴史43</v>
      </c>
      <c r="C291">
        <v>21</v>
      </c>
      <c r="D291">
        <v>290</v>
      </c>
      <c r="E291" t="s">
        <v>84</v>
      </c>
      <c r="F291" t="s">
        <v>36</v>
      </c>
      <c r="G291" t="s">
        <v>85</v>
      </c>
      <c r="H291" t="s">
        <v>1654</v>
      </c>
      <c r="L291" t="s">
        <v>1134</v>
      </c>
      <c r="M291" s="49" t="s">
        <v>1135</v>
      </c>
      <c r="O291" s="49" t="s">
        <v>1922</v>
      </c>
      <c r="P291" t="s">
        <v>1923</v>
      </c>
      <c r="Q291" s="51">
        <v>7500</v>
      </c>
      <c r="R291" s="51">
        <v>9900</v>
      </c>
      <c r="S291" t="s">
        <v>1924</v>
      </c>
      <c r="T291" t="s">
        <v>92</v>
      </c>
      <c r="U291" t="s">
        <v>1925</v>
      </c>
      <c r="V291" t="s">
        <v>1926</v>
      </c>
      <c r="W291" t="s">
        <v>293</v>
      </c>
      <c r="X291" t="s">
        <v>1927</v>
      </c>
      <c r="Y291" s="49">
        <v>290</v>
      </c>
    </row>
    <row r="292" spans="1:25">
      <c r="A292" s="49" t="s">
        <v>37</v>
      </c>
      <c r="B292" s="49" t="str">
        <f>IFERROR(IF(A292="","",A292&amp;COUNTIF(A$2:A292,A292)),"")</f>
        <v>歴史44</v>
      </c>
      <c r="C292">
        <v>21</v>
      </c>
      <c r="D292">
        <v>291</v>
      </c>
      <c r="E292" t="s">
        <v>84</v>
      </c>
      <c r="F292" t="s">
        <v>36</v>
      </c>
      <c r="G292" t="s">
        <v>85</v>
      </c>
      <c r="H292" t="s">
        <v>1654</v>
      </c>
      <c r="K292" s="50">
        <v>9784831862785</v>
      </c>
      <c r="L292" t="s">
        <v>1363</v>
      </c>
      <c r="M292" s="49" t="s">
        <v>1364</v>
      </c>
      <c r="O292" s="49" t="s">
        <v>1928</v>
      </c>
      <c r="P292" t="s">
        <v>1929</v>
      </c>
      <c r="Q292" s="51">
        <v>3500</v>
      </c>
      <c r="R292" s="51">
        <v>3850</v>
      </c>
      <c r="S292" t="s">
        <v>1930</v>
      </c>
      <c r="T292" t="s">
        <v>231</v>
      </c>
      <c r="U292" t="s">
        <v>460</v>
      </c>
      <c r="V292" t="s">
        <v>1931</v>
      </c>
      <c r="W292" t="s">
        <v>95</v>
      </c>
      <c r="X292" t="s">
        <v>1932</v>
      </c>
      <c r="Y292" s="49">
        <v>291</v>
      </c>
    </row>
    <row r="293" spans="1:25">
      <c r="A293" s="49" t="s">
        <v>37</v>
      </c>
      <c r="B293" s="49" t="str">
        <f>IFERROR(IF(A293="","",A293&amp;COUNTIF(A$2:A293,A293)),"")</f>
        <v>歴史45</v>
      </c>
      <c r="C293">
        <v>21</v>
      </c>
      <c r="D293">
        <v>292</v>
      </c>
      <c r="E293" t="s">
        <v>84</v>
      </c>
      <c r="F293" t="s">
        <v>36</v>
      </c>
      <c r="G293" t="s">
        <v>85</v>
      </c>
      <c r="H293" t="s">
        <v>1654</v>
      </c>
      <c r="K293" s="50">
        <v>9784831862761</v>
      </c>
      <c r="L293" t="s">
        <v>1363</v>
      </c>
      <c r="M293" s="49" t="s">
        <v>1364</v>
      </c>
      <c r="O293" s="49" t="s">
        <v>1933</v>
      </c>
      <c r="P293" t="s">
        <v>1934</v>
      </c>
      <c r="Q293" s="51">
        <v>6000</v>
      </c>
      <c r="R293" s="51">
        <v>6600</v>
      </c>
      <c r="S293" t="s">
        <v>1935</v>
      </c>
      <c r="T293" t="s">
        <v>274</v>
      </c>
      <c r="U293" t="s">
        <v>1936</v>
      </c>
      <c r="V293" t="s">
        <v>1937</v>
      </c>
      <c r="W293" t="s">
        <v>95</v>
      </c>
      <c r="X293" t="s">
        <v>1938</v>
      </c>
      <c r="Y293" s="49">
        <v>292</v>
      </c>
    </row>
    <row r="294" spans="1:25">
      <c r="A294" s="49" t="s">
        <v>37</v>
      </c>
      <c r="B294" s="49" t="str">
        <f>IFERROR(IF(A294="","",A294&amp;COUNTIF(A$2:A294,A294)),"")</f>
        <v>歴史46</v>
      </c>
      <c r="C294">
        <v>21</v>
      </c>
      <c r="D294">
        <v>293</v>
      </c>
      <c r="E294" t="s">
        <v>84</v>
      </c>
      <c r="F294" t="s">
        <v>36</v>
      </c>
      <c r="G294" t="s">
        <v>85</v>
      </c>
      <c r="H294" t="s">
        <v>1654</v>
      </c>
      <c r="K294" s="50">
        <v>9784831853011</v>
      </c>
      <c r="L294" t="s">
        <v>1363</v>
      </c>
      <c r="M294" s="49" t="s">
        <v>1364</v>
      </c>
      <c r="O294" s="49" t="s">
        <v>1939</v>
      </c>
      <c r="P294" t="s">
        <v>1940</v>
      </c>
      <c r="Q294" s="51">
        <v>9000</v>
      </c>
      <c r="R294" s="51">
        <v>9900</v>
      </c>
      <c r="S294" t="s">
        <v>1941</v>
      </c>
      <c r="T294" t="s">
        <v>274</v>
      </c>
      <c r="U294" t="s">
        <v>1942</v>
      </c>
      <c r="V294" t="s">
        <v>1943</v>
      </c>
      <c r="W294" t="s">
        <v>95</v>
      </c>
      <c r="X294" t="s">
        <v>1944</v>
      </c>
      <c r="Y294" s="49">
        <v>293</v>
      </c>
    </row>
    <row r="295" spans="1:25">
      <c r="A295" s="49" t="s">
        <v>37</v>
      </c>
      <c r="B295" s="49" t="str">
        <f>IFERROR(IF(A295="","",A295&amp;COUNTIF(A$2:A295,A295)),"")</f>
        <v>歴史47</v>
      </c>
      <c r="C295">
        <v>21</v>
      </c>
      <c r="D295">
        <v>294</v>
      </c>
      <c r="E295" t="s">
        <v>84</v>
      </c>
      <c r="F295" t="s">
        <v>36</v>
      </c>
      <c r="G295" t="s">
        <v>85</v>
      </c>
      <c r="H295" t="s">
        <v>1654</v>
      </c>
      <c r="K295" s="50">
        <v>9784831877635</v>
      </c>
      <c r="L295" t="s">
        <v>1363</v>
      </c>
      <c r="M295" s="49" t="s">
        <v>1364</v>
      </c>
      <c r="O295" s="49" t="s">
        <v>1945</v>
      </c>
      <c r="P295" t="s">
        <v>1946</v>
      </c>
      <c r="Q295" s="51">
        <v>3000</v>
      </c>
      <c r="R295" s="51">
        <v>3300</v>
      </c>
      <c r="S295" t="s">
        <v>1947</v>
      </c>
      <c r="T295" t="s">
        <v>212</v>
      </c>
      <c r="U295" t="s">
        <v>1948</v>
      </c>
      <c r="V295" t="s">
        <v>1949</v>
      </c>
      <c r="W295" t="s">
        <v>95</v>
      </c>
      <c r="X295" t="s">
        <v>1950</v>
      </c>
      <c r="Y295" s="49">
        <v>294</v>
      </c>
    </row>
    <row r="296" spans="1:25">
      <c r="A296" s="49" t="s">
        <v>37</v>
      </c>
      <c r="B296" s="49" t="str">
        <f>IFERROR(IF(A296="","",A296&amp;COUNTIF(A$2:A296,A296)),"")</f>
        <v>歴史48</v>
      </c>
      <c r="C296">
        <v>21</v>
      </c>
      <c r="D296">
        <v>295</v>
      </c>
      <c r="E296" t="s">
        <v>84</v>
      </c>
      <c r="F296" t="s">
        <v>36</v>
      </c>
      <c r="G296" t="s">
        <v>85</v>
      </c>
      <c r="H296" t="s">
        <v>1654</v>
      </c>
      <c r="K296" s="50">
        <v>9784831862754</v>
      </c>
      <c r="L296" t="s">
        <v>1363</v>
      </c>
      <c r="M296" s="49" t="s">
        <v>1364</v>
      </c>
      <c r="O296" s="49" t="s">
        <v>1951</v>
      </c>
      <c r="P296" t="s">
        <v>1952</v>
      </c>
      <c r="Q296" s="51">
        <v>9000</v>
      </c>
      <c r="R296" s="51">
        <v>9900</v>
      </c>
      <c r="S296" t="s">
        <v>1953</v>
      </c>
      <c r="T296" t="s">
        <v>155</v>
      </c>
      <c r="U296" t="s">
        <v>1954</v>
      </c>
      <c r="V296" t="s">
        <v>1955</v>
      </c>
      <c r="W296" t="s">
        <v>95</v>
      </c>
      <c r="X296" t="s">
        <v>1956</v>
      </c>
      <c r="Y296" s="49">
        <v>295</v>
      </c>
    </row>
    <row r="297" spans="1:25">
      <c r="A297" s="49" t="s">
        <v>37</v>
      </c>
      <c r="B297" s="49" t="str">
        <f>IFERROR(IF(A297="","",A297&amp;COUNTIF(A$2:A297,A297)),"")</f>
        <v>歴史49</v>
      </c>
      <c r="C297">
        <v>21</v>
      </c>
      <c r="D297">
        <v>296</v>
      </c>
      <c r="E297" t="s">
        <v>84</v>
      </c>
      <c r="F297" t="s">
        <v>36</v>
      </c>
      <c r="G297" t="s">
        <v>85</v>
      </c>
      <c r="H297" t="s">
        <v>1654</v>
      </c>
      <c r="K297" s="50">
        <v>9784831862747</v>
      </c>
      <c r="L297" t="s">
        <v>1363</v>
      </c>
      <c r="M297" s="49" t="s">
        <v>1364</v>
      </c>
      <c r="O297" s="49" t="s">
        <v>1957</v>
      </c>
      <c r="P297" t="s">
        <v>1958</v>
      </c>
      <c r="Q297" s="51">
        <v>6000</v>
      </c>
      <c r="R297" s="51">
        <v>6600</v>
      </c>
      <c r="S297" t="s">
        <v>1959</v>
      </c>
      <c r="T297" t="s">
        <v>274</v>
      </c>
      <c r="U297" t="s">
        <v>107</v>
      </c>
      <c r="V297" t="s">
        <v>1960</v>
      </c>
      <c r="W297" t="s">
        <v>95</v>
      </c>
      <c r="X297" t="s">
        <v>1961</v>
      </c>
      <c r="Y297" s="49">
        <v>296</v>
      </c>
    </row>
    <row r="298" spans="1:25">
      <c r="A298" s="49" t="s">
        <v>37</v>
      </c>
      <c r="B298" s="49" t="str">
        <f>IFERROR(IF(A298="","",A298&amp;COUNTIF(A$2:A298,A298)),"")</f>
        <v>歴史50</v>
      </c>
      <c r="C298">
        <v>22</v>
      </c>
      <c r="D298">
        <v>297</v>
      </c>
      <c r="E298" t="s">
        <v>84</v>
      </c>
      <c r="F298" t="s">
        <v>36</v>
      </c>
      <c r="G298" t="s">
        <v>85</v>
      </c>
      <c r="H298" t="s">
        <v>1654</v>
      </c>
      <c r="K298" s="50">
        <v>9784831855800</v>
      </c>
      <c r="L298" t="s">
        <v>1363</v>
      </c>
      <c r="M298" s="49" t="s">
        <v>1364</v>
      </c>
      <c r="O298" s="49" t="s">
        <v>1962</v>
      </c>
      <c r="P298" t="s">
        <v>1963</v>
      </c>
      <c r="Q298" s="51">
        <v>2000</v>
      </c>
      <c r="R298" s="51">
        <v>2200</v>
      </c>
      <c r="S298" t="s">
        <v>1964</v>
      </c>
      <c r="T298" t="s">
        <v>231</v>
      </c>
      <c r="U298" t="s">
        <v>1965</v>
      </c>
      <c r="V298" t="s">
        <v>1966</v>
      </c>
      <c r="W298" t="s">
        <v>95</v>
      </c>
      <c r="X298" t="s">
        <v>1967</v>
      </c>
      <c r="Y298" s="49">
        <v>297</v>
      </c>
    </row>
    <row r="299" spans="1:25">
      <c r="A299" s="49" t="s">
        <v>37</v>
      </c>
      <c r="B299" s="49" t="str">
        <f>IFERROR(IF(A299="","",A299&amp;COUNTIF(A$2:A299,A299)),"")</f>
        <v>歴史51</v>
      </c>
      <c r="C299">
        <v>22</v>
      </c>
      <c r="D299">
        <v>298</v>
      </c>
      <c r="E299" t="s">
        <v>84</v>
      </c>
      <c r="F299" t="s">
        <v>36</v>
      </c>
      <c r="G299" t="s">
        <v>85</v>
      </c>
      <c r="H299" t="s">
        <v>1654</v>
      </c>
      <c r="K299" s="50">
        <v>9784831852526</v>
      </c>
      <c r="L299" t="s">
        <v>1363</v>
      </c>
      <c r="M299" s="49" t="s">
        <v>1364</v>
      </c>
      <c r="O299" s="49" t="s">
        <v>1968</v>
      </c>
      <c r="P299" t="s">
        <v>1969</v>
      </c>
      <c r="Q299" s="51">
        <v>9000</v>
      </c>
      <c r="R299" s="51">
        <v>9900</v>
      </c>
      <c r="S299" t="s">
        <v>1970</v>
      </c>
      <c r="T299" t="s">
        <v>212</v>
      </c>
      <c r="U299" t="s">
        <v>1971</v>
      </c>
      <c r="V299" t="s">
        <v>1972</v>
      </c>
      <c r="W299" t="s">
        <v>95</v>
      </c>
      <c r="X299" t="s">
        <v>1973</v>
      </c>
      <c r="Y299" s="49">
        <v>298</v>
      </c>
    </row>
    <row r="300" spans="1:25">
      <c r="A300" s="49" t="s">
        <v>37</v>
      </c>
      <c r="B300" s="49" t="str">
        <f>IFERROR(IF(A300="","",A300&amp;COUNTIF(A$2:A300,A300)),"")</f>
        <v>歴史52</v>
      </c>
      <c r="C300">
        <v>22</v>
      </c>
      <c r="D300">
        <v>299</v>
      </c>
      <c r="E300" t="s">
        <v>84</v>
      </c>
      <c r="F300" t="s">
        <v>36</v>
      </c>
      <c r="G300" t="s">
        <v>85</v>
      </c>
      <c r="H300" t="s">
        <v>1654</v>
      </c>
      <c r="K300" s="50">
        <v>9784831879301</v>
      </c>
      <c r="L300" t="s">
        <v>1363</v>
      </c>
      <c r="M300" s="49" t="s">
        <v>1364</v>
      </c>
      <c r="O300" s="49" t="s">
        <v>1974</v>
      </c>
      <c r="P300" t="s">
        <v>1975</v>
      </c>
      <c r="Q300" s="51">
        <v>8000</v>
      </c>
      <c r="R300" s="51">
        <v>8800</v>
      </c>
      <c r="S300" t="s">
        <v>1976</v>
      </c>
      <c r="T300" t="s">
        <v>231</v>
      </c>
      <c r="U300" t="s">
        <v>1977</v>
      </c>
      <c r="V300" t="s">
        <v>1978</v>
      </c>
      <c r="W300" t="s">
        <v>95</v>
      </c>
      <c r="X300" t="s">
        <v>1979</v>
      </c>
      <c r="Y300" s="49">
        <v>299</v>
      </c>
    </row>
    <row r="301" spans="1:25">
      <c r="A301" s="49" t="s">
        <v>37</v>
      </c>
      <c r="B301" s="49" t="str">
        <f>IFERROR(IF(A301="","",A301&amp;COUNTIF(A$2:A301,A301)),"")</f>
        <v>歴史53</v>
      </c>
      <c r="C301">
        <v>22</v>
      </c>
      <c r="D301">
        <v>300</v>
      </c>
      <c r="E301" t="s">
        <v>84</v>
      </c>
      <c r="F301" t="s">
        <v>36</v>
      </c>
      <c r="G301" t="s">
        <v>85</v>
      </c>
      <c r="H301" t="s">
        <v>1654</v>
      </c>
      <c r="K301" s="50">
        <v>9784831855695</v>
      </c>
      <c r="L301" t="s">
        <v>1363</v>
      </c>
      <c r="M301" s="49" t="s">
        <v>1364</v>
      </c>
      <c r="O301" s="49" t="s">
        <v>1980</v>
      </c>
      <c r="P301" t="s">
        <v>1981</v>
      </c>
      <c r="Q301" s="51">
        <v>3800</v>
      </c>
      <c r="R301" s="51">
        <v>4180</v>
      </c>
      <c r="S301" t="s">
        <v>1982</v>
      </c>
      <c r="T301" t="s">
        <v>308</v>
      </c>
      <c r="U301" t="s">
        <v>1983</v>
      </c>
      <c r="V301" t="s">
        <v>1984</v>
      </c>
      <c r="W301" t="s">
        <v>95</v>
      </c>
      <c r="X301" t="s">
        <v>1985</v>
      </c>
      <c r="Y301" s="49">
        <v>300</v>
      </c>
    </row>
    <row r="302" spans="1:25">
      <c r="A302" s="49" t="s">
        <v>37</v>
      </c>
      <c r="B302" s="49" t="str">
        <f>IFERROR(IF(A302="","",A302&amp;COUNTIF(A$2:A302,A302)),"")</f>
        <v>歴史54</v>
      </c>
      <c r="C302">
        <v>22</v>
      </c>
      <c r="D302">
        <v>301</v>
      </c>
      <c r="E302" t="s">
        <v>84</v>
      </c>
      <c r="F302" t="s">
        <v>36</v>
      </c>
      <c r="G302" t="s">
        <v>85</v>
      </c>
      <c r="H302" t="s">
        <v>1654</v>
      </c>
      <c r="K302" s="50">
        <v>9784831855794</v>
      </c>
      <c r="L302" t="s">
        <v>1363</v>
      </c>
      <c r="M302" s="49" t="s">
        <v>1364</v>
      </c>
      <c r="O302" s="49" t="s">
        <v>1986</v>
      </c>
      <c r="P302" t="s">
        <v>1987</v>
      </c>
      <c r="Q302" s="51">
        <v>6500</v>
      </c>
      <c r="R302" s="51">
        <v>7150</v>
      </c>
      <c r="S302" t="s">
        <v>1988</v>
      </c>
      <c r="T302" t="s">
        <v>106</v>
      </c>
      <c r="U302" t="s">
        <v>1989</v>
      </c>
      <c r="V302" t="s">
        <v>1990</v>
      </c>
      <c r="W302" t="s">
        <v>95</v>
      </c>
      <c r="X302" t="s">
        <v>1991</v>
      </c>
      <c r="Y302" s="49">
        <v>301</v>
      </c>
    </row>
    <row r="303" spans="1:25">
      <c r="A303" s="49" t="s">
        <v>37</v>
      </c>
      <c r="B303" s="49" t="str">
        <f>IFERROR(IF(A303="","",A303&amp;COUNTIF(A$2:A303,A303)),"")</f>
        <v>歴史55</v>
      </c>
      <c r="C303">
        <v>22</v>
      </c>
      <c r="D303">
        <v>302</v>
      </c>
      <c r="E303" t="s">
        <v>84</v>
      </c>
      <c r="F303" t="s">
        <v>36</v>
      </c>
      <c r="G303" t="s">
        <v>85</v>
      </c>
      <c r="H303" t="s">
        <v>1654</v>
      </c>
      <c r="K303" s="50">
        <v>9784623094844</v>
      </c>
      <c r="L303" t="s">
        <v>1296</v>
      </c>
      <c r="M303" s="49" t="s">
        <v>1297</v>
      </c>
      <c r="O303" s="49" t="s">
        <v>1992</v>
      </c>
      <c r="P303" t="s">
        <v>1993</v>
      </c>
      <c r="Q303" s="51">
        <v>10000</v>
      </c>
      <c r="R303" s="51">
        <v>11000</v>
      </c>
      <c r="S303" t="s">
        <v>1994</v>
      </c>
      <c r="T303" s="18">
        <v>45015</v>
      </c>
      <c r="U303" t="s">
        <v>1995</v>
      </c>
      <c r="V303" t="s">
        <v>1996</v>
      </c>
      <c r="W303" t="s">
        <v>95</v>
      </c>
      <c r="X303" t="s">
        <v>1997</v>
      </c>
      <c r="Y303" s="49">
        <v>302</v>
      </c>
    </row>
    <row r="304" spans="1:25">
      <c r="A304" s="49" t="s">
        <v>37</v>
      </c>
      <c r="B304" s="49" t="str">
        <f>IFERROR(IF(A304="","",A304&amp;COUNTIF(A$2:A304,A304)),"")</f>
        <v>歴史56</v>
      </c>
      <c r="C304">
        <v>22</v>
      </c>
      <c r="D304">
        <v>303</v>
      </c>
      <c r="E304" t="s">
        <v>84</v>
      </c>
      <c r="F304" t="s">
        <v>36</v>
      </c>
      <c r="G304" t="s">
        <v>85</v>
      </c>
      <c r="H304" t="s">
        <v>1654</v>
      </c>
      <c r="K304" s="50">
        <v>9784623094387</v>
      </c>
      <c r="L304" t="s">
        <v>1296</v>
      </c>
      <c r="M304" s="49" t="s">
        <v>1297</v>
      </c>
      <c r="O304" s="49" t="s">
        <v>1998</v>
      </c>
      <c r="P304" t="s">
        <v>1999</v>
      </c>
      <c r="Q304" s="51">
        <v>4500</v>
      </c>
      <c r="R304" s="51">
        <v>4950</v>
      </c>
      <c r="S304" t="s">
        <v>2000</v>
      </c>
      <c r="T304" s="18">
        <v>45137</v>
      </c>
      <c r="U304" t="s">
        <v>2001</v>
      </c>
      <c r="V304" t="s">
        <v>2002</v>
      </c>
      <c r="W304" t="s">
        <v>95</v>
      </c>
      <c r="X304" t="s">
        <v>2003</v>
      </c>
      <c r="Y304" s="49">
        <v>303</v>
      </c>
    </row>
    <row r="305" spans="1:25">
      <c r="A305" s="49" t="s">
        <v>37</v>
      </c>
      <c r="B305" s="49" t="str">
        <f>IFERROR(IF(A305="","",A305&amp;COUNTIF(A$2:A305,A305)),"")</f>
        <v>歴史57</v>
      </c>
      <c r="C305">
        <v>22</v>
      </c>
      <c r="D305">
        <v>304</v>
      </c>
      <c r="E305" t="s">
        <v>84</v>
      </c>
      <c r="F305" t="s">
        <v>36</v>
      </c>
      <c r="G305" t="s">
        <v>85</v>
      </c>
      <c r="H305" t="s">
        <v>1654</v>
      </c>
      <c r="K305" s="50">
        <v>9784623094356</v>
      </c>
      <c r="L305" t="s">
        <v>1296</v>
      </c>
      <c r="M305" s="49" t="s">
        <v>1297</v>
      </c>
      <c r="O305" s="49" t="s">
        <v>2004</v>
      </c>
      <c r="P305" t="s">
        <v>2005</v>
      </c>
      <c r="Q305" s="51">
        <v>7500</v>
      </c>
      <c r="R305" s="51">
        <v>8250</v>
      </c>
      <c r="S305" t="s">
        <v>2006</v>
      </c>
      <c r="T305" s="18">
        <v>45107</v>
      </c>
      <c r="U305" t="s">
        <v>2007</v>
      </c>
      <c r="V305" t="s">
        <v>2008</v>
      </c>
      <c r="W305" t="s">
        <v>95</v>
      </c>
      <c r="X305" t="s">
        <v>2009</v>
      </c>
      <c r="Y305" s="49">
        <v>304</v>
      </c>
    </row>
    <row r="306" spans="1:25">
      <c r="A306" s="49" t="s">
        <v>37</v>
      </c>
      <c r="B306" s="49" t="str">
        <f>IFERROR(IF(A306="","",A306&amp;COUNTIF(A$2:A306,A306)),"")</f>
        <v>歴史58</v>
      </c>
      <c r="C306">
        <v>22</v>
      </c>
      <c r="D306">
        <v>305</v>
      </c>
      <c r="E306" t="s">
        <v>84</v>
      </c>
      <c r="F306" t="s">
        <v>36</v>
      </c>
      <c r="G306" t="s">
        <v>85</v>
      </c>
      <c r="H306" t="s">
        <v>1654</v>
      </c>
      <c r="K306" s="50">
        <v>9784623095551</v>
      </c>
      <c r="L306" t="s">
        <v>1296</v>
      </c>
      <c r="M306" s="49" t="s">
        <v>1297</v>
      </c>
      <c r="O306" s="49" t="s">
        <v>2010</v>
      </c>
      <c r="P306" t="s">
        <v>2011</v>
      </c>
      <c r="Q306" s="51">
        <v>8000</v>
      </c>
      <c r="R306" s="51">
        <v>8800</v>
      </c>
      <c r="S306" t="s">
        <v>2012</v>
      </c>
      <c r="T306" s="18">
        <v>44977</v>
      </c>
      <c r="U306" t="s">
        <v>2013</v>
      </c>
      <c r="V306" t="s">
        <v>2014</v>
      </c>
      <c r="W306" t="s">
        <v>95</v>
      </c>
      <c r="X306" t="s">
        <v>2015</v>
      </c>
      <c r="Y306" s="49">
        <v>305</v>
      </c>
    </row>
    <row r="307" spans="1:25">
      <c r="A307" s="49" t="s">
        <v>37</v>
      </c>
      <c r="B307" s="49" t="str">
        <f>IFERROR(IF(A307="","",A307&amp;COUNTIF(A$2:A307,A307)),"")</f>
        <v>歴史59</v>
      </c>
      <c r="C307">
        <v>22</v>
      </c>
      <c r="D307">
        <v>306</v>
      </c>
      <c r="E307" t="s">
        <v>84</v>
      </c>
      <c r="F307" t="s">
        <v>36</v>
      </c>
      <c r="G307" t="s">
        <v>85</v>
      </c>
      <c r="H307" t="s">
        <v>1654</v>
      </c>
      <c r="K307" s="50">
        <v>9784623093342</v>
      </c>
      <c r="L307" t="s">
        <v>1296</v>
      </c>
      <c r="M307" s="49" t="s">
        <v>1297</v>
      </c>
      <c r="O307" s="49" t="s">
        <v>2016</v>
      </c>
      <c r="P307" t="s">
        <v>2017</v>
      </c>
      <c r="Q307" s="51">
        <v>4200</v>
      </c>
      <c r="R307" s="51">
        <v>4620</v>
      </c>
      <c r="S307" t="s">
        <v>2018</v>
      </c>
      <c r="T307" s="18">
        <v>45076</v>
      </c>
      <c r="U307" t="s">
        <v>2019</v>
      </c>
      <c r="V307" t="s">
        <v>2020</v>
      </c>
      <c r="W307" t="s">
        <v>95</v>
      </c>
      <c r="X307" t="s">
        <v>2021</v>
      </c>
      <c r="Y307" s="49">
        <v>306</v>
      </c>
    </row>
    <row r="308" spans="1:25">
      <c r="A308" s="49" t="s">
        <v>37</v>
      </c>
      <c r="B308" s="49" t="str">
        <f>IFERROR(IF(A308="","",A308&amp;COUNTIF(A$2:A308,A308)),"")</f>
        <v>歴史60</v>
      </c>
      <c r="C308">
        <v>22</v>
      </c>
      <c r="D308">
        <v>307</v>
      </c>
      <c r="E308" t="s">
        <v>84</v>
      </c>
      <c r="F308" t="s">
        <v>36</v>
      </c>
      <c r="G308" t="s">
        <v>85</v>
      </c>
      <c r="H308" t="s">
        <v>1654</v>
      </c>
      <c r="K308" s="50">
        <v>9784623095117</v>
      </c>
      <c r="L308" t="s">
        <v>1296</v>
      </c>
      <c r="M308" s="49" t="s">
        <v>1297</v>
      </c>
      <c r="O308" s="49" t="s">
        <v>2022</v>
      </c>
      <c r="P308" t="s">
        <v>2023</v>
      </c>
      <c r="Q308" s="51">
        <v>3800</v>
      </c>
      <c r="R308" s="51">
        <v>4180</v>
      </c>
      <c r="S308" t="s">
        <v>2024</v>
      </c>
      <c r="T308" s="18">
        <v>45108</v>
      </c>
      <c r="U308" t="s">
        <v>2025</v>
      </c>
      <c r="V308" t="s">
        <v>2026</v>
      </c>
      <c r="W308" t="s">
        <v>95</v>
      </c>
      <c r="X308" t="s">
        <v>2027</v>
      </c>
      <c r="Y308" s="49">
        <v>307</v>
      </c>
    </row>
    <row r="309" spans="1:25">
      <c r="A309" s="49" t="s">
        <v>37</v>
      </c>
      <c r="B309" s="49" t="str">
        <f>IFERROR(IF(A309="","",A309&amp;COUNTIF(A$2:A309,A309)),"")</f>
        <v>歴史61</v>
      </c>
      <c r="C309">
        <v>22</v>
      </c>
      <c r="D309">
        <v>308</v>
      </c>
      <c r="E309" t="s">
        <v>84</v>
      </c>
      <c r="F309" t="s">
        <v>36</v>
      </c>
      <c r="G309" t="s">
        <v>85</v>
      </c>
      <c r="H309" t="s">
        <v>1654</v>
      </c>
      <c r="K309" s="50">
        <v>9784623095254</v>
      </c>
      <c r="L309" t="s">
        <v>1296</v>
      </c>
      <c r="M309" s="49" t="s">
        <v>1297</v>
      </c>
      <c r="O309" s="49" t="s">
        <v>2028</v>
      </c>
      <c r="P309" t="s">
        <v>2029</v>
      </c>
      <c r="Q309" s="51">
        <v>3500</v>
      </c>
      <c r="R309" s="51">
        <v>3850</v>
      </c>
      <c r="S309" t="s">
        <v>2030</v>
      </c>
      <c r="T309" s="18">
        <v>45107</v>
      </c>
      <c r="U309" t="s">
        <v>2031</v>
      </c>
      <c r="V309" t="s">
        <v>2032</v>
      </c>
      <c r="W309" t="s">
        <v>95</v>
      </c>
      <c r="X309" t="s">
        <v>2033</v>
      </c>
      <c r="Y309" s="49">
        <v>308</v>
      </c>
    </row>
    <row r="310" spans="1:25">
      <c r="A310" s="49" t="s">
        <v>37</v>
      </c>
      <c r="B310" s="49" t="str">
        <f>IFERROR(IF(A310="","",A310&amp;COUNTIF(A$2:A310,A310)),"")</f>
        <v>歴史62</v>
      </c>
      <c r="C310">
        <v>22</v>
      </c>
      <c r="D310">
        <v>309</v>
      </c>
      <c r="E310" t="s">
        <v>84</v>
      </c>
      <c r="F310" t="s">
        <v>36</v>
      </c>
      <c r="G310" t="s">
        <v>85</v>
      </c>
      <c r="H310" t="s">
        <v>1654</v>
      </c>
      <c r="K310" s="50">
        <v>9784623095452</v>
      </c>
      <c r="L310" t="s">
        <v>1296</v>
      </c>
      <c r="M310" s="49" t="s">
        <v>1297</v>
      </c>
      <c r="O310" s="49" t="s">
        <v>2034</v>
      </c>
      <c r="P310" t="s">
        <v>2035</v>
      </c>
      <c r="Q310" s="51">
        <v>8000</v>
      </c>
      <c r="R310" s="51">
        <v>8800</v>
      </c>
      <c r="S310" t="s">
        <v>2036</v>
      </c>
      <c r="T310" s="18">
        <v>45016</v>
      </c>
      <c r="U310" t="s">
        <v>2037</v>
      </c>
      <c r="V310" t="s">
        <v>2038</v>
      </c>
      <c r="W310" t="s">
        <v>95</v>
      </c>
      <c r="X310" t="s">
        <v>2039</v>
      </c>
      <c r="Y310" s="49">
        <v>309</v>
      </c>
    </row>
    <row r="311" spans="1:25">
      <c r="A311" s="49" t="s">
        <v>37</v>
      </c>
      <c r="B311" s="49" t="str">
        <f>IFERROR(IF(A311="","",A311&amp;COUNTIF(A$2:A311,A311)),"")</f>
        <v>歴史63</v>
      </c>
      <c r="C311">
        <v>22</v>
      </c>
      <c r="D311">
        <v>310</v>
      </c>
      <c r="E311" t="s">
        <v>84</v>
      </c>
      <c r="F311" t="s">
        <v>36</v>
      </c>
      <c r="G311" t="s">
        <v>85</v>
      </c>
      <c r="H311" t="s">
        <v>1654</v>
      </c>
      <c r="K311" s="50">
        <v>9784623094882</v>
      </c>
      <c r="L311" t="s">
        <v>1296</v>
      </c>
      <c r="M311" s="49" t="s">
        <v>1297</v>
      </c>
      <c r="O311" s="49" t="s">
        <v>2040</v>
      </c>
      <c r="P311" t="s">
        <v>2041</v>
      </c>
      <c r="Q311" s="51">
        <v>6500</v>
      </c>
      <c r="R311" s="51">
        <v>7150</v>
      </c>
      <c r="S311" t="s">
        <v>2042</v>
      </c>
      <c r="T311" s="18">
        <v>45016</v>
      </c>
      <c r="U311" t="s">
        <v>2043</v>
      </c>
      <c r="V311" t="s">
        <v>2044</v>
      </c>
      <c r="W311" t="s">
        <v>95</v>
      </c>
      <c r="X311" t="s">
        <v>2045</v>
      </c>
      <c r="Y311" s="49">
        <v>310</v>
      </c>
    </row>
    <row r="312" spans="1:25">
      <c r="A312" s="49" t="s">
        <v>37</v>
      </c>
      <c r="B312" s="49" t="str">
        <f>IFERROR(IF(A312="","",A312&amp;COUNTIF(A$2:A312,A312)),"")</f>
        <v>歴史64</v>
      </c>
      <c r="C312">
        <v>22</v>
      </c>
      <c r="D312">
        <v>311</v>
      </c>
      <c r="E312" t="s">
        <v>84</v>
      </c>
      <c r="F312" t="s">
        <v>36</v>
      </c>
      <c r="G312" t="s">
        <v>85</v>
      </c>
      <c r="H312" t="s">
        <v>1654</v>
      </c>
      <c r="K312" s="50">
        <v>9784634424043</v>
      </c>
      <c r="L312" t="s">
        <v>2046</v>
      </c>
      <c r="M312" s="49" t="s">
        <v>2047</v>
      </c>
      <c r="O312" s="49" t="s">
        <v>2048</v>
      </c>
      <c r="P312" t="s">
        <v>2049</v>
      </c>
      <c r="Q312" s="51">
        <v>1500</v>
      </c>
      <c r="R312" s="51">
        <v>1650</v>
      </c>
      <c r="S312" t="s">
        <v>2050</v>
      </c>
      <c r="T312" t="s">
        <v>212</v>
      </c>
      <c r="U312" t="s">
        <v>2051</v>
      </c>
      <c r="V312" t="s">
        <v>2052</v>
      </c>
      <c r="W312" t="s">
        <v>95</v>
      </c>
      <c r="X312" t="s">
        <v>2053</v>
      </c>
      <c r="Y312" s="49">
        <v>311</v>
      </c>
    </row>
    <row r="313" spans="1:25">
      <c r="A313" s="49" t="s">
        <v>37</v>
      </c>
      <c r="B313" s="49" t="str">
        <f>IFERROR(IF(A313="","",A313&amp;COUNTIF(A$2:A313,A313)),"")</f>
        <v>歴史65</v>
      </c>
      <c r="C313">
        <v>22</v>
      </c>
      <c r="D313">
        <v>312</v>
      </c>
      <c r="E313" t="s">
        <v>84</v>
      </c>
      <c r="F313" t="s">
        <v>36</v>
      </c>
      <c r="G313" t="s">
        <v>85</v>
      </c>
      <c r="H313" t="s">
        <v>1654</v>
      </c>
      <c r="K313" s="50">
        <v>9784634445055</v>
      </c>
      <c r="L313" t="s">
        <v>2046</v>
      </c>
      <c r="M313" s="49" t="s">
        <v>2047</v>
      </c>
      <c r="O313" s="49" t="s">
        <v>2054</v>
      </c>
      <c r="P313" t="s">
        <v>2055</v>
      </c>
      <c r="Q313" s="51">
        <v>3500</v>
      </c>
      <c r="R313" s="51">
        <v>3850</v>
      </c>
      <c r="S313" t="s">
        <v>2056</v>
      </c>
      <c r="T313" s="17">
        <v>45108</v>
      </c>
      <c r="U313" t="s">
        <v>2057</v>
      </c>
      <c r="V313" t="s">
        <v>2058</v>
      </c>
      <c r="W313" t="s">
        <v>95</v>
      </c>
      <c r="X313" t="s">
        <v>2059</v>
      </c>
      <c r="Y313" s="49">
        <v>312</v>
      </c>
    </row>
    <row r="314" spans="1:25">
      <c r="A314" s="49" t="s">
        <v>37</v>
      </c>
      <c r="B314" s="49" t="str">
        <f>IFERROR(IF(A314="","",A314&amp;COUNTIF(A$2:A314,A314)),"")</f>
        <v>歴史66</v>
      </c>
      <c r="C314">
        <v>23</v>
      </c>
      <c r="D314">
        <v>313</v>
      </c>
      <c r="E314" t="s">
        <v>84</v>
      </c>
      <c r="F314" t="s">
        <v>36</v>
      </c>
      <c r="G314" t="s">
        <v>85</v>
      </c>
      <c r="H314" t="s">
        <v>1654</v>
      </c>
      <c r="K314" s="50">
        <v>9784634152359</v>
      </c>
      <c r="L314" t="s">
        <v>2046</v>
      </c>
      <c r="M314" s="49" t="s">
        <v>2047</v>
      </c>
      <c r="O314" s="49" t="s">
        <v>2060</v>
      </c>
      <c r="P314" t="s">
        <v>2061</v>
      </c>
      <c r="Q314" s="51">
        <v>2000</v>
      </c>
      <c r="R314" s="51">
        <v>2200</v>
      </c>
      <c r="S314" t="s">
        <v>2062</v>
      </c>
      <c r="T314" t="s">
        <v>127</v>
      </c>
      <c r="U314" t="s">
        <v>107</v>
      </c>
      <c r="V314" t="s">
        <v>2063</v>
      </c>
      <c r="W314" t="s">
        <v>95</v>
      </c>
      <c r="X314" t="s">
        <v>2064</v>
      </c>
      <c r="Y314" s="49">
        <v>313</v>
      </c>
    </row>
    <row r="315" spans="1:25">
      <c r="A315" s="49" t="s">
        <v>37</v>
      </c>
      <c r="B315" s="49" t="str">
        <f>IFERROR(IF(A315="","",A315&amp;COUNTIF(A$2:A315,A315)),"")</f>
        <v>歴史67</v>
      </c>
      <c r="C315">
        <v>23</v>
      </c>
      <c r="D315">
        <v>314</v>
      </c>
      <c r="E315" t="s">
        <v>84</v>
      </c>
      <c r="F315" t="s">
        <v>36</v>
      </c>
      <c r="G315" t="s">
        <v>85</v>
      </c>
      <c r="H315" t="s">
        <v>1654</v>
      </c>
      <c r="L315" t="s">
        <v>2065</v>
      </c>
      <c r="M315" s="49" t="s">
        <v>2066</v>
      </c>
      <c r="O315" s="49" t="s">
        <v>2067</v>
      </c>
      <c r="P315" t="s">
        <v>2068</v>
      </c>
      <c r="Q315" s="51">
        <v>4800</v>
      </c>
      <c r="R315" s="51">
        <v>5280</v>
      </c>
      <c r="S315" t="s">
        <v>2069</v>
      </c>
      <c r="T315" t="s">
        <v>127</v>
      </c>
      <c r="U315" t="s">
        <v>2070</v>
      </c>
      <c r="V315" t="s">
        <v>2071</v>
      </c>
      <c r="W315" t="s">
        <v>95</v>
      </c>
      <c r="X315" t="s">
        <v>2072</v>
      </c>
      <c r="Y315" s="49">
        <v>314</v>
      </c>
    </row>
    <row r="316" spans="1:25">
      <c r="A316" s="49" t="s">
        <v>37</v>
      </c>
      <c r="B316" s="49" t="str">
        <f>IFERROR(IF(A316="","",A316&amp;COUNTIF(A$2:A316,A316)),"")</f>
        <v>歴史68</v>
      </c>
      <c r="C316">
        <v>23</v>
      </c>
      <c r="D316">
        <v>315</v>
      </c>
      <c r="E316" t="s">
        <v>84</v>
      </c>
      <c r="F316" t="s">
        <v>36</v>
      </c>
      <c r="G316" t="s">
        <v>85</v>
      </c>
      <c r="H316" t="s">
        <v>1654</v>
      </c>
      <c r="L316" t="s">
        <v>2065</v>
      </c>
      <c r="M316" s="49" t="s">
        <v>2066</v>
      </c>
      <c r="O316" s="49" t="s">
        <v>2073</v>
      </c>
      <c r="P316" t="s">
        <v>2074</v>
      </c>
      <c r="Q316" s="51">
        <v>20000</v>
      </c>
      <c r="R316" s="51">
        <v>22000</v>
      </c>
      <c r="S316" t="s">
        <v>2075</v>
      </c>
      <c r="T316" t="s">
        <v>231</v>
      </c>
      <c r="U316" t="s">
        <v>2076</v>
      </c>
      <c r="V316" t="s">
        <v>2077</v>
      </c>
      <c r="W316" t="s">
        <v>95</v>
      </c>
      <c r="X316" t="s">
        <v>2078</v>
      </c>
      <c r="Y316" s="49">
        <v>315</v>
      </c>
    </row>
    <row r="317" spans="1:25">
      <c r="A317" s="49" t="s">
        <v>37</v>
      </c>
      <c r="B317" s="49" t="str">
        <f>IFERROR(IF(A317="","",A317&amp;COUNTIF(A$2:A317,A317)),"")</f>
        <v>歴史69</v>
      </c>
      <c r="C317">
        <v>23</v>
      </c>
      <c r="D317">
        <v>316</v>
      </c>
      <c r="E317" t="s">
        <v>84</v>
      </c>
      <c r="F317" t="s">
        <v>36</v>
      </c>
      <c r="G317" t="s">
        <v>85</v>
      </c>
      <c r="H317" t="s">
        <v>1654</v>
      </c>
      <c r="K317" s="50">
        <v>9784843364888</v>
      </c>
      <c r="L317" t="s">
        <v>1310</v>
      </c>
      <c r="M317" s="49" t="s">
        <v>1311</v>
      </c>
      <c r="O317" s="49" t="s">
        <v>2079</v>
      </c>
      <c r="P317" t="s">
        <v>2080</v>
      </c>
      <c r="Q317" s="51">
        <v>120000</v>
      </c>
      <c r="R317" s="51">
        <v>132000</v>
      </c>
      <c r="S317" t="s">
        <v>2081</v>
      </c>
      <c r="T317" t="s">
        <v>2082</v>
      </c>
      <c r="U317" t="s">
        <v>2083</v>
      </c>
      <c r="V317" t="s">
        <v>2084</v>
      </c>
      <c r="W317" t="s">
        <v>95</v>
      </c>
      <c r="X317" t="s">
        <v>2085</v>
      </c>
      <c r="Y317" s="49">
        <v>316</v>
      </c>
    </row>
    <row r="318" spans="1:25">
      <c r="A318" s="49" t="s">
        <v>37</v>
      </c>
      <c r="B318" s="49" t="str">
        <f>IFERROR(IF(A318="","",A318&amp;COUNTIF(A$2:A318,A318)),"")</f>
        <v>歴史70</v>
      </c>
      <c r="C318">
        <v>23</v>
      </c>
      <c r="D318">
        <v>317</v>
      </c>
      <c r="E318" t="s">
        <v>84</v>
      </c>
      <c r="F318" t="s">
        <v>36</v>
      </c>
      <c r="G318" t="s">
        <v>85</v>
      </c>
      <c r="H318" t="s">
        <v>1654</v>
      </c>
      <c r="K318" s="50">
        <v>9784642093668</v>
      </c>
      <c r="L318" t="s">
        <v>2086</v>
      </c>
      <c r="M318" s="49" t="s">
        <v>2087</v>
      </c>
      <c r="O318" s="49" t="s">
        <v>2088</v>
      </c>
      <c r="P318" t="s">
        <v>2089</v>
      </c>
      <c r="Q318" s="51">
        <v>25000</v>
      </c>
      <c r="R318" s="51">
        <v>27500</v>
      </c>
      <c r="S318" t="s">
        <v>2090</v>
      </c>
      <c r="T318" s="17">
        <v>45139</v>
      </c>
      <c r="U318" t="s">
        <v>2091</v>
      </c>
      <c r="V318" t="s">
        <v>2092</v>
      </c>
      <c r="W318" t="s">
        <v>95</v>
      </c>
      <c r="X318" t="s">
        <v>2093</v>
      </c>
      <c r="Y318" s="49">
        <v>317</v>
      </c>
    </row>
    <row r="319" spans="1:25">
      <c r="A319" s="49" t="s">
        <v>37</v>
      </c>
      <c r="B319" s="49" t="str">
        <f>IFERROR(IF(A319="","",A319&amp;COUNTIF(A$2:A319,A319)),"")</f>
        <v>歴史71</v>
      </c>
      <c r="C319">
        <v>23</v>
      </c>
      <c r="D319">
        <v>318</v>
      </c>
      <c r="E319" t="s">
        <v>84</v>
      </c>
      <c r="F319" t="s">
        <v>36</v>
      </c>
      <c r="G319" t="s">
        <v>85</v>
      </c>
      <c r="H319" t="s">
        <v>1654</v>
      </c>
      <c r="K319" s="50">
        <v>9784642093651</v>
      </c>
      <c r="L319" t="s">
        <v>2086</v>
      </c>
      <c r="M319" s="49" t="s">
        <v>2087</v>
      </c>
      <c r="O319" s="49" t="s">
        <v>2094</v>
      </c>
      <c r="P319" t="s">
        <v>2089</v>
      </c>
      <c r="Q319" s="51">
        <v>25000</v>
      </c>
      <c r="R319" s="51">
        <v>27500</v>
      </c>
      <c r="S319" t="s">
        <v>2095</v>
      </c>
      <c r="T319" s="17">
        <v>45139</v>
      </c>
      <c r="U319" t="s">
        <v>2096</v>
      </c>
      <c r="V319" t="s">
        <v>2097</v>
      </c>
      <c r="W319" t="s">
        <v>95</v>
      </c>
      <c r="X319" t="s">
        <v>2098</v>
      </c>
      <c r="Y319" s="49">
        <v>318</v>
      </c>
    </row>
    <row r="320" spans="1:25">
      <c r="A320" s="49" t="s">
        <v>37</v>
      </c>
      <c r="B320" s="49" t="str">
        <f>IFERROR(IF(A320="","",A320&amp;COUNTIF(A$2:A320,A320)),"")</f>
        <v>歴史72</v>
      </c>
      <c r="C320">
        <v>23</v>
      </c>
      <c r="D320">
        <v>319</v>
      </c>
      <c r="E320" t="s">
        <v>84</v>
      </c>
      <c r="F320" t="s">
        <v>36</v>
      </c>
      <c r="G320" t="s">
        <v>85</v>
      </c>
      <c r="H320" t="s">
        <v>1654</v>
      </c>
      <c r="K320" s="50">
        <v>9784642016698</v>
      </c>
      <c r="L320" t="s">
        <v>2086</v>
      </c>
      <c r="M320" s="49" t="s">
        <v>2087</v>
      </c>
      <c r="O320" s="49" t="s">
        <v>2099</v>
      </c>
      <c r="P320" t="s">
        <v>2100</v>
      </c>
      <c r="Q320" s="51">
        <v>30000</v>
      </c>
      <c r="R320" s="51">
        <v>33000</v>
      </c>
      <c r="S320" t="s">
        <v>2101</v>
      </c>
      <c r="T320" s="17">
        <v>44927</v>
      </c>
      <c r="U320" t="s">
        <v>2102</v>
      </c>
      <c r="V320" t="s">
        <v>2103</v>
      </c>
      <c r="W320" t="s">
        <v>95</v>
      </c>
      <c r="X320" t="s">
        <v>2104</v>
      </c>
      <c r="Y320" s="49">
        <v>319</v>
      </c>
    </row>
    <row r="321" spans="1:25">
      <c r="A321" s="49" t="s">
        <v>2105</v>
      </c>
      <c r="B321" s="49" t="str">
        <f>IFERROR(IF(A321="","",A321&amp;COUNTIF(A$2:A321,A321)),"")</f>
        <v>民俗・文化人類1</v>
      </c>
      <c r="C321">
        <v>23</v>
      </c>
      <c r="D321">
        <v>320</v>
      </c>
      <c r="E321" t="s">
        <v>84</v>
      </c>
      <c r="F321" t="s">
        <v>38</v>
      </c>
      <c r="G321" t="s">
        <v>85</v>
      </c>
      <c r="H321" t="s">
        <v>2106</v>
      </c>
      <c r="K321" s="50">
        <v>9784863102682</v>
      </c>
      <c r="L321" t="s">
        <v>1687</v>
      </c>
      <c r="M321" s="49" t="s">
        <v>1688</v>
      </c>
      <c r="O321" s="49" t="s">
        <v>2107</v>
      </c>
      <c r="P321" t="s">
        <v>2108</v>
      </c>
      <c r="Q321" s="51">
        <v>6900</v>
      </c>
      <c r="R321" s="51">
        <v>7590</v>
      </c>
      <c r="S321" t="s">
        <v>2109</v>
      </c>
      <c r="T321" t="s">
        <v>155</v>
      </c>
      <c r="U321" t="s">
        <v>2110</v>
      </c>
      <c r="V321" t="s">
        <v>2111</v>
      </c>
      <c r="W321" t="s">
        <v>95</v>
      </c>
      <c r="X321" t="s">
        <v>2112</v>
      </c>
      <c r="Y321" s="49">
        <v>320</v>
      </c>
    </row>
    <row r="322" spans="1:25">
      <c r="A322" s="49" t="s">
        <v>2105</v>
      </c>
      <c r="B322" s="49" t="str">
        <f>IFERROR(IF(A322="","",A322&amp;COUNTIF(A$2:A322,A322)),"")</f>
        <v>民俗・文化人類2</v>
      </c>
      <c r="C322">
        <v>23</v>
      </c>
      <c r="D322">
        <v>321</v>
      </c>
      <c r="E322" t="s">
        <v>84</v>
      </c>
      <c r="F322" t="s">
        <v>38</v>
      </c>
      <c r="G322" t="s">
        <v>85</v>
      </c>
      <c r="H322" t="s">
        <v>2106</v>
      </c>
      <c r="K322" s="50">
        <v>9784909832726</v>
      </c>
      <c r="L322" t="s">
        <v>1150</v>
      </c>
      <c r="M322" s="49" t="s">
        <v>1151</v>
      </c>
      <c r="O322" s="49" t="s">
        <v>2113</v>
      </c>
      <c r="P322" t="s">
        <v>2114</v>
      </c>
      <c r="Q322" s="51">
        <v>6800</v>
      </c>
      <c r="R322" s="51">
        <v>7480</v>
      </c>
      <c r="S322" t="s">
        <v>2115</v>
      </c>
      <c r="T322" s="17">
        <v>44958</v>
      </c>
      <c r="U322" t="s">
        <v>2116</v>
      </c>
      <c r="V322" t="s">
        <v>2117</v>
      </c>
      <c r="W322" t="s">
        <v>95</v>
      </c>
      <c r="X322" t="s">
        <v>2118</v>
      </c>
      <c r="Y322" s="49">
        <v>321</v>
      </c>
    </row>
    <row r="323" spans="1:25">
      <c r="A323" s="49" t="s">
        <v>2105</v>
      </c>
      <c r="B323" s="49" t="str">
        <f>IFERROR(IF(A323="","",A323&amp;COUNTIF(A$2:A323,A323)),"")</f>
        <v>民俗・文化人類3</v>
      </c>
      <c r="C323">
        <v>23</v>
      </c>
      <c r="D323">
        <v>322</v>
      </c>
      <c r="E323" t="s">
        <v>84</v>
      </c>
      <c r="F323" t="s">
        <v>38</v>
      </c>
      <c r="G323" t="s">
        <v>85</v>
      </c>
      <c r="H323" t="s">
        <v>2106</v>
      </c>
      <c r="K323" s="50">
        <v>9784309228808</v>
      </c>
      <c r="L323" t="s">
        <v>2119</v>
      </c>
      <c r="M323" s="49" t="s">
        <v>2120</v>
      </c>
      <c r="O323" s="49" t="s">
        <v>2121</v>
      </c>
      <c r="P323" t="s">
        <v>2122</v>
      </c>
      <c r="Q323" s="51">
        <v>5400</v>
      </c>
      <c r="R323" s="51">
        <v>5940</v>
      </c>
      <c r="S323" t="s">
        <v>2123</v>
      </c>
      <c r="T323" s="1">
        <v>45132</v>
      </c>
      <c r="U323" t="s">
        <v>2124</v>
      </c>
      <c r="V323" t="s">
        <v>2125</v>
      </c>
      <c r="W323" t="s">
        <v>95</v>
      </c>
      <c r="X323" t="s">
        <v>2126</v>
      </c>
      <c r="Y323" s="49">
        <v>322</v>
      </c>
    </row>
    <row r="324" spans="1:25">
      <c r="A324" s="49" t="s">
        <v>2105</v>
      </c>
      <c r="B324" s="49" t="str">
        <f>IFERROR(IF(A324="","",A324&amp;COUNTIF(A$2:A324,A324)),"")</f>
        <v>民俗・文化人類4</v>
      </c>
      <c r="C324">
        <v>23</v>
      </c>
      <c r="D324">
        <v>323</v>
      </c>
      <c r="E324" t="s">
        <v>84</v>
      </c>
      <c r="F324" t="s">
        <v>38</v>
      </c>
      <c r="G324" t="s">
        <v>85</v>
      </c>
      <c r="H324" t="s">
        <v>2106</v>
      </c>
      <c r="K324" s="50">
        <v>9784812222096</v>
      </c>
      <c r="L324" t="s">
        <v>1612</v>
      </c>
      <c r="M324" s="49" t="s">
        <v>1613</v>
      </c>
      <c r="O324" s="49" t="s">
        <v>2127</v>
      </c>
      <c r="P324" t="s">
        <v>2128</v>
      </c>
      <c r="Q324" s="51">
        <v>6000</v>
      </c>
      <c r="R324" s="51">
        <v>6600</v>
      </c>
      <c r="S324" t="s">
        <v>2129</v>
      </c>
      <c r="T324" t="s">
        <v>212</v>
      </c>
      <c r="U324" t="s">
        <v>2130</v>
      </c>
      <c r="V324" t="s">
        <v>2131</v>
      </c>
      <c r="W324" t="s">
        <v>95</v>
      </c>
      <c r="X324" t="s">
        <v>2132</v>
      </c>
      <c r="Y324" s="49">
        <v>323</v>
      </c>
    </row>
    <row r="325" spans="1:25">
      <c r="A325" s="49" t="s">
        <v>2105</v>
      </c>
      <c r="B325" s="49" t="str">
        <f>IFERROR(IF(A325="","",A325&amp;COUNTIF(A$2:A325,A325)),"")</f>
        <v>民俗・文化人類5</v>
      </c>
      <c r="C325">
        <v>23</v>
      </c>
      <c r="D325">
        <v>324</v>
      </c>
      <c r="E325" t="s">
        <v>84</v>
      </c>
      <c r="F325" t="s">
        <v>38</v>
      </c>
      <c r="G325" t="s">
        <v>85</v>
      </c>
      <c r="H325" t="s">
        <v>2106</v>
      </c>
      <c r="K325" s="50">
        <v>9784812222140</v>
      </c>
      <c r="L325" t="s">
        <v>1612</v>
      </c>
      <c r="M325" s="49" t="s">
        <v>1613</v>
      </c>
      <c r="O325" s="49" t="s">
        <v>2133</v>
      </c>
      <c r="P325" t="s">
        <v>2134</v>
      </c>
      <c r="Q325" s="51">
        <v>3700</v>
      </c>
      <c r="R325" s="51">
        <v>4070</v>
      </c>
      <c r="S325" t="s">
        <v>2135</v>
      </c>
      <c r="T325" t="s">
        <v>155</v>
      </c>
      <c r="U325" t="s">
        <v>1965</v>
      </c>
      <c r="V325" t="s">
        <v>2136</v>
      </c>
      <c r="W325" t="s">
        <v>95</v>
      </c>
      <c r="X325" t="s">
        <v>2137</v>
      </c>
      <c r="Y325" s="49">
        <v>324</v>
      </c>
    </row>
    <row r="326" spans="1:25">
      <c r="A326" s="49" t="s">
        <v>2105</v>
      </c>
      <c r="B326" s="49" t="str">
        <f>IFERROR(IF(A326="","",A326&amp;COUNTIF(A$2:A326,A326)),"")</f>
        <v>民俗・文化人類6</v>
      </c>
      <c r="C326">
        <v>23</v>
      </c>
      <c r="D326">
        <v>325</v>
      </c>
      <c r="E326" t="s">
        <v>84</v>
      </c>
      <c r="F326" t="s">
        <v>38</v>
      </c>
      <c r="G326" t="s">
        <v>85</v>
      </c>
      <c r="H326" t="s">
        <v>2106</v>
      </c>
      <c r="K326" s="50">
        <v>9784787220998</v>
      </c>
      <c r="L326" t="s">
        <v>2138</v>
      </c>
      <c r="M326" s="49" t="s">
        <v>2139</v>
      </c>
      <c r="O326" s="49" t="s">
        <v>2140</v>
      </c>
      <c r="P326" t="s">
        <v>2141</v>
      </c>
      <c r="Q326" s="51">
        <v>2600</v>
      </c>
      <c r="R326" s="51">
        <v>2860</v>
      </c>
      <c r="S326" t="s">
        <v>2142</v>
      </c>
      <c r="T326" t="s">
        <v>106</v>
      </c>
      <c r="U326" t="s">
        <v>355</v>
      </c>
      <c r="V326" t="s">
        <v>2143</v>
      </c>
      <c r="W326" t="s">
        <v>95</v>
      </c>
      <c r="X326" t="s">
        <v>2144</v>
      </c>
      <c r="Y326" s="49">
        <v>325</v>
      </c>
    </row>
    <row r="327" spans="1:25">
      <c r="A327" s="49" t="s">
        <v>2105</v>
      </c>
      <c r="B327" s="49" t="str">
        <f>IFERROR(IF(A327="","",A327&amp;COUNTIF(A$2:A327,A327)),"")</f>
        <v>民俗・文化人類7</v>
      </c>
      <c r="C327">
        <v>23</v>
      </c>
      <c r="D327">
        <v>326</v>
      </c>
      <c r="E327" t="s">
        <v>84</v>
      </c>
      <c r="F327" t="s">
        <v>38</v>
      </c>
      <c r="G327" t="s">
        <v>85</v>
      </c>
      <c r="H327" t="s">
        <v>2106</v>
      </c>
      <c r="K327" s="50">
        <v>9784790717799</v>
      </c>
      <c r="L327" t="s">
        <v>2145</v>
      </c>
      <c r="M327" s="49" t="s">
        <v>2146</v>
      </c>
      <c r="O327" s="49" t="s">
        <v>2147</v>
      </c>
      <c r="P327" t="s">
        <v>2148</v>
      </c>
      <c r="Q327" s="51">
        <v>4800</v>
      </c>
      <c r="R327" s="51">
        <v>5280</v>
      </c>
      <c r="S327" t="s">
        <v>2149</v>
      </c>
      <c r="T327" t="s">
        <v>308</v>
      </c>
      <c r="U327" t="s">
        <v>2150</v>
      </c>
      <c r="V327" t="s">
        <v>2151</v>
      </c>
      <c r="W327" t="s">
        <v>95</v>
      </c>
      <c r="X327" t="s">
        <v>2152</v>
      </c>
      <c r="Y327" s="49">
        <v>326</v>
      </c>
    </row>
    <row r="328" spans="1:25">
      <c r="A328" s="49" t="s">
        <v>2105</v>
      </c>
      <c r="B328" s="49" t="str">
        <f>IFERROR(IF(A328="","",A328&amp;COUNTIF(A$2:A328,A328)),"")</f>
        <v>民俗・文化人類8</v>
      </c>
      <c r="C328">
        <v>24</v>
      </c>
      <c r="D328">
        <v>327</v>
      </c>
      <c r="E328" t="s">
        <v>84</v>
      </c>
      <c r="F328" t="s">
        <v>38</v>
      </c>
      <c r="G328" t="s">
        <v>85</v>
      </c>
      <c r="H328" t="s">
        <v>2106</v>
      </c>
      <c r="K328" s="50">
        <v>9784794226266</v>
      </c>
      <c r="L328" t="s">
        <v>286</v>
      </c>
      <c r="M328" s="49" t="s">
        <v>287</v>
      </c>
      <c r="O328" s="49" t="s">
        <v>2153</v>
      </c>
      <c r="P328" t="s">
        <v>2154</v>
      </c>
      <c r="Q328" s="51">
        <v>2200</v>
      </c>
      <c r="R328" s="51">
        <v>2420</v>
      </c>
      <c r="S328" t="s">
        <v>2155</v>
      </c>
      <c r="T328" t="s">
        <v>2156</v>
      </c>
      <c r="U328" t="s">
        <v>2157</v>
      </c>
      <c r="V328" t="s">
        <v>2158</v>
      </c>
      <c r="W328" t="s">
        <v>95</v>
      </c>
      <c r="X328" t="s">
        <v>2159</v>
      </c>
      <c r="Y328" s="49">
        <v>327</v>
      </c>
    </row>
    <row r="329" spans="1:25">
      <c r="A329" s="49" t="s">
        <v>2105</v>
      </c>
      <c r="B329" s="49" t="str">
        <f>IFERROR(IF(A329="","",A329&amp;COUNTIF(A$2:A329,A329)),"")</f>
        <v>民俗・文化人類9</v>
      </c>
      <c r="C329">
        <v>24</v>
      </c>
      <c r="D329">
        <v>328</v>
      </c>
      <c r="E329" t="s">
        <v>84</v>
      </c>
      <c r="F329" t="s">
        <v>38</v>
      </c>
      <c r="G329" t="s">
        <v>85</v>
      </c>
      <c r="H329" t="s">
        <v>2106</v>
      </c>
      <c r="K329" s="50">
        <v>9784886219213</v>
      </c>
      <c r="L329" t="s">
        <v>1871</v>
      </c>
      <c r="M329" s="49" t="s">
        <v>1872</v>
      </c>
      <c r="O329" s="49" t="s">
        <v>2160</v>
      </c>
      <c r="P329" t="s">
        <v>2161</v>
      </c>
      <c r="Q329" s="51">
        <v>19000</v>
      </c>
      <c r="R329" s="51">
        <v>20900</v>
      </c>
      <c r="S329" t="s">
        <v>2162</v>
      </c>
      <c r="T329" s="17">
        <v>45139</v>
      </c>
      <c r="U329" t="s">
        <v>2163</v>
      </c>
      <c r="V329" t="s">
        <v>2164</v>
      </c>
      <c r="W329" t="s">
        <v>95</v>
      </c>
      <c r="X329" t="s">
        <v>2165</v>
      </c>
      <c r="Y329" s="49">
        <v>328</v>
      </c>
    </row>
    <row r="330" spans="1:25">
      <c r="A330" s="49" t="s">
        <v>2105</v>
      </c>
      <c r="B330" s="49" t="str">
        <f>IFERROR(IF(A330="","",A330&amp;COUNTIF(A$2:A330,A330)),"")</f>
        <v>民俗・文化人類10</v>
      </c>
      <c r="C330">
        <v>24</v>
      </c>
      <c r="D330">
        <v>329</v>
      </c>
      <c r="E330" t="s">
        <v>84</v>
      </c>
      <c r="F330" t="s">
        <v>38</v>
      </c>
      <c r="G330" t="s">
        <v>85</v>
      </c>
      <c r="H330" t="s">
        <v>2106</v>
      </c>
      <c r="K330" s="50">
        <v>9784816929724</v>
      </c>
      <c r="L330" t="s">
        <v>2166</v>
      </c>
      <c r="M330" s="49" t="s">
        <v>2167</v>
      </c>
      <c r="O330" s="49" t="s">
        <v>2168</v>
      </c>
      <c r="P330" t="s">
        <v>2169</v>
      </c>
      <c r="Q330" s="51">
        <v>25000</v>
      </c>
      <c r="R330" s="51">
        <v>27500</v>
      </c>
      <c r="S330" t="s">
        <v>2170</v>
      </c>
      <c r="T330" t="s">
        <v>134</v>
      </c>
      <c r="U330" t="s">
        <v>2171</v>
      </c>
      <c r="V330" t="s">
        <v>2172</v>
      </c>
      <c r="W330" t="s">
        <v>95</v>
      </c>
      <c r="X330" t="s">
        <v>2173</v>
      </c>
      <c r="Y330" s="49">
        <v>329</v>
      </c>
    </row>
    <row r="331" spans="1:25">
      <c r="A331" s="49" t="s">
        <v>2105</v>
      </c>
      <c r="B331" s="49" t="str">
        <f>IFERROR(IF(A331="","",A331&amp;COUNTIF(A$2:A331,A331)),"")</f>
        <v>民俗・文化人類11</v>
      </c>
      <c r="C331">
        <v>24</v>
      </c>
      <c r="D331">
        <v>330</v>
      </c>
      <c r="E331" t="s">
        <v>84</v>
      </c>
      <c r="F331" t="s">
        <v>38</v>
      </c>
      <c r="G331" t="s">
        <v>85</v>
      </c>
      <c r="H331" t="s">
        <v>2106</v>
      </c>
      <c r="K331" s="50">
        <v>9784816929717</v>
      </c>
      <c r="L331" t="s">
        <v>2166</v>
      </c>
      <c r="M331" s="49" t="s">
        <v>2167</v>
      </c>
      <c r="O331" s="49" t="s">
        <v>2174</v>
      </c>
      <c r="P331" t="s">
        <v>2175</v>
      </c>
      <c r="Q331" s="51">
        <v>27000</v>
      </c>
      <c r="R331" s="51">
        <v>29700</v>
      </c>
      <c r="S331" t="s">
        <v>2176</v>
      </c>
      <c r="T331" t="s">
        <v>106</v>
      </c>
      <c r="U331" t="s">
        <v>2177</v>
      </c>
      <c r="V331" t="s">
        <v>2178</v>
      </c>
      <c r="W331" t="s">
        <v>95</v>
      </c>
      <c r="X331" s="20">
        <v>33020000000</v>
      </c>
      <c r="Y331" s="49">
        <v>330</v>
      </c>
    </row>
    <row r="332" spans="1:25">
      <c r="A332" s="49" t="s">
        <v>2105</v>
      </c>
      <c r="B332" s="49" t="str">
        <f>IFERROR(IF(A332="","",A332&amp;COUNTIF(A$2:A332,A332)),"")</f>
        <v>民俗・文化人類12</v>
      </c>
      <c r="C332">
        <v>24</v>
      </c>
      <c r="D332">
        <v>331</v>
      </c>
      <c r="E332" t="s">
        <v>84</v>
      </c>
      <c r="F332" t="s">
        <v>38</v>
      </c>
      <c r="G332" t="s">
        <v>85</v>
      </c>
      <c r="H332" t="s">
        <v>2106</v>
      </c>
      <c r="K332" s="50">
        <v>9784540201103</v>
      </c>
      <c r="L332" t="s">
        <v>513</v>
      </c>
      <c r="M332" s="49" t="s">
        <v>514</v>
      </c>
      <c r="O332" s="49" t="s">
        <v>2179</v>
      </c>
      <c r="P332" t="s">
        <v>2180</v>
      </c>
      <c r="Q332" s="51">
        <v>5400</v>
      </c>
      <c r="R332" s="51">
        <v>5940</v>
      </c>
      <c r="S332" t="s">
        <v>2181</v>
      </c>
      <c r="T332" t="s">
        <v>274</v>
      </c>
      <c r="U332" t="s">
        <v>2182</v>
      </c>
      <c r="V332" t="s">
        <v>2183</v>
      </c>
      <c r="W332" t="s">
        <v>95</v>
      </c>
      <c r="X332" t="s">
        <v>2184</v>
      </c>
      <c r="Y332" s="49">
        <v>331</v>
      </c>
    </row>
    <row r="333" spans="1:25">
      <c r="A333" s="49" t="s">
        <v>2105</v>
      </c>
      <c r="B333" s="49" t="str">
        <f>IFERROR(IF(A333="","",A333&amp;COUNTIF(A$2:A333,A333)),"")</f>
        <v>民俗・文化人類13</v>
      </c>
      <c r="C333">
        <v>24</v>
      </c>
      <c r="D333">
        <v>332</v>
      </c>
      <c r="E333" t="s">
        <v>84</v>
      </c>
      <c r="F333" t="s">
        <v>38</v>
      </c>
      <c r="G333" t="s">
        <v>85</v>
      </c>
      <c r="H333" t="s">
        <v>2106</v>
      </c>
      <c r="K333" s="50">
        <v>9784909658944</v>
      </c>
      <c r="L333" t="s">
        <v>1134</v>
      </c>
      <c r="M333" s="49" t="s">
        <v>1135</v>
      </c>
      <c r="O333" s="49" t="s">
        <v>2185</v>
      </c>
      <c r="P333" t="s">
        <v>2186</v>
      </c>
      <c r="Q333" s="51">
        <v>6000</v>
      </c>
      <c r="R333" s="51">
        <v>6600</v>
      </c>
      <c r="S333" t="s">
        <v>2187</v>
      </c>
      <c r="T333" s="17">
        <v>44958</v>
      </c>
      <c r="U333" t="s">
        <v>2188</v>
      </c>
      <c r="V333" t="s">
        <v>2189</v>
      </c>
      <c r="W333" t="s">
        <v>95</v>
      </c>
      <c r="X333" t="s">
        <v>2190</v>
      </c>
      <c r="Y333" s="49">
        <v>332</v>
      </c>
    </row>
    <row r="334" spans="1:25">
      <c r="A334" s="49" t="s">
        <v>41</v>
      </c>
      <c r="B334" s="49" t="str">
        <f>IFERROR(IF(A334="","",A334&amp;COUNTIF(A$2:A334,A334)),"")</f>
        <v>地理1</v>
      </c>
      <c r="C334">
        <v>24</v>
      </c>
      <c r="D334">
        <v>333</v>
      </c>
      <c r="E334" t="s">
        <v>84</v>
      </c>
      <c r="F334" t="s">
        <v>40</v>
      </c>
      <c r="G334" t="s">
        <v>85</v>
      </c>
      <c r="H334" t="s">
        <v>2191</v>
      </c>
      <c r="K334" s="50">
        <v>9784309228983</v>
      </c>
      <c r="L334" t="s">
        <v>2119</v>
      </c>
      <c r="M334" s="49" t="s">
        <v>2120</v>
      </c>
      <c r="O334" s="49" t="s">
        <v>2192</v>
      </c>
      <c r="P334" t="s">
        <v>2193</v>
      </c>
      <c r="Q334" s="51">
        <v>18000</v>
      </c>
      <c r="R334" s="51">
        <v>19800</v>
      </c>
      <c r="S334" t="s">
        <v>2194</v>
      </c>
      <c r="T334" s="1">
        <v>45250</v>
      </c>
      <c r="U334" t="s">
        <v>2195</v>
      </c>
      <c r="V334" t="s">
        <v>2196</v>
      </c>
      <c r="W334" t="s">
        <v>95</v>
      </c>
      <c r="X334" t="s">
        <v>2197</v>
      </c>
      <c r="Y334" s="49">
        <v>333</v>
      </c>
    </row>
    <row r="335" spans="1:25">
      <c r="A335" s="49" t="s">
        <v>41</v>
      </c>
      <c r="B335" s="49" t="str">
        <f>IFERROR(IF(A335="","",A335&amp;COUNTIF(A$2:A335,A335)),"")</f>
        <v>地理2</v>
      </c>
      <c r="C335">
        <v>24</v>
      </c>
      <c r="D335">
        <v>334</v>
      </c>
      <c r="E335" t="s">
        <v>84</v>
      </c>
      <c r="F335" t="s">
        <v>40</v>
      </c>
      <c r="G335" t="s">
        <v>85</v>
      </c>
      <c r="H335" t="s">
        <v>2191</v>
      </c>
      <c r="K335" s="50">
        <v>9784772290173</v>
      </c>
      <c r="L335" t="s">
        <v>1754</v>
      </c>
      <c r="M335" s="49" t="s">
        <v>1755</v>
      </c>
      <c r="O335" s="49" t="s">
        <v>2198</v>
      </c>
      <c r="P335" t="s">
        <v>2199</v>
      </c>
      <c r="Q335" s="51">
        <v>45000</v>
      </c>
      <c r="R335" s="51">
        <v>49500</v>
      </c>
      <c r="S335" t="s">
        <v>2200</v>
      </c>
      <c r="T335" t="s">
        <v>134</v>
      </c>
      <c r="U335" t="s">
        <v>2201</v>
      </c>
      <c r="V335" t="s">
        <v>2202</v>
      </c>
      <c r="W335" t="s">
        <v>95</v>
      </c>
      <c r="X335" t="s">
        <v>2203</v>
      </c>
      <c r="Y335" s="49">
        <v>334</v>
      </c>
    </row>
    <row r="336" spans="1:25">
      <c r="A336" s="49" t="s">
        <v>41</v>
      </c>
      <c r="B336" s="49" t="str">
        <f>IFERROR(IF(A336="","",A336&amp;COUNTIF(A$2:A336,A336)),"")</f>
        <v>地理3</v>
      </c>
      <c r="C336">
        <v>24</v>
      </c>
      <c r="D336">
        <v>335</v>
      </c>
      <c r="E336" t="s">
        <v>84</v>
      </c>
      <c r="F336" t="s">
        <v>40</v>
      </c>
      <c r="G336" t="s">
        <v>85</v>
      </c>
      <c r="H336" t="s">
        <v>2191</v>
      </c>
      <c r="K336" s="50">
        <v>9784621307939</v>
      </c>
      <c r="L336" t="s">
        <v>303</v>
      </c>
      <c r="M336" s="49" t="s">
        <v>304</v>
      </c>
      <c r="O336" s="49" t="s">
        <v>2204</v>
      </c>
      <c r="P336" t="s">
        <v>2205</v>
      </c>
      <c r="Q336" s="51">
        <v>24000</v>
      </c>
      <c r="R336" s="51">
        <v>26400</v>
      </c>
      <c r="S336" t="s">
        <v>2206</v>
      </c>
      <c r="T336" t="s">
        <v>308</v>
      </c>
      <c r="U336" t="s">
        <v>2207</v>
      </c>
      <c r="V336" t="s">
        <v>2208</v>
      </c>
      <c r="W336" t="s">
        <v>95</v>
      </c>
      <c r="X336" t="s">
        <v>2209</v>
      </c>
      <c r="Y336" s="49">
        <v>335</v>
      </c>
    </row>
    <row r="337" spans="1:25">
      <c r="A337" s="49" t="s">
        <v>43</v>
      </c>
      <c r="B337" s="49" t="str">
        <f>IFERROR(IF(A337="","",A337&amp;COUNTIF(A$2:A337,A337)),"")</f>
        <v>社会1</v>
      </c>
      <c r="C337">
        <v>24</v>
      </c>
      <c r="D337">
        <v>336</v>
      </c>
      <c r="E337" t="s">
        <v>84</v>
      </c>
      <c r="F337" t="s">
        <v>42</v>
      </c>
      <c r="G337" t="s">
        <v>85</v>
      </c>
      <c r="H337" t="s">
        <v>2210</v>
      </c>
      <c r="K337" s="50">
        <v>9784750517964</v>
      </c>
      <c r="L337" t="s">
        <v>1679</v>
      </c>
      <c r="M337" s="49" t="s">
        <v>1680</v>
      </c>
      <c r="O337" s="49" t="s">
        <v>2211</v>
      </c>
      <c r="P337" t="s">
        <v>2212</v>
      </c>
      <c r="Q337" s="51">
        <v>5600</v>
      </c>
      <c r="R337" s="51">
        <v>6160</v>
      </c>
      <c r="S337" t="s">
        <v>2213</v>
      </c>
      <c r="T337" s="17">
        <v>45078</v>
      </c>
      <c r="U337" t="s">
        <v>865</v>
      </c>
      <c r="V337" t="s">
        <v>2214</v>
      </c>
      <c r="W337" t="s">
        <v>95</v>
      </c>
      <c r="X337" t="s">
        <v>2215</v>
      </c>
      <c r="Y337" s="49">
        <v>336</v>
      </c>
    </row>
    <row r="338" spans="1:25">
      <c r="A338" s="49" t="s">
        <v>43</v>
      </c>
      <c r="B338" s="49" t="str">
        <f>IFERROR(IF(A338="","",A338&amp;COUNTIF(A$2:A338,A338)),"")</f>
        <v>社会2</v>
      </c>
      <c r="C338">
        <v>24</v>
      </c>
      <c r="D338">
        <v>337</v>
      </c>
      <c r="E338" t="s">
        <v>84</v>
      </c>
      <c r="F338" t="s">
        <v>42</v>
      </c>
      <c r="G338" t="s">
        <v>85</v>
      </c>
      <c r="H338" t="s">
        <v>2210</v>
      </c>
      <c r="K338" s="50">
        <v>9784872597660</v>
      </c>
      <c r="L338" t="s">
        <v>1695</v>
      </c>
      <c r="M338" s="49" t="s">
        <v>1696</v>
      </c>
      <c r="O338" s="49" t="s">
        <v>2216</v>
      </c>
      <c r="P338" t="s">
        <v>2217</v>
      </c>
      <c r="Q338" s="51">
        <v>5900</v>
      </c>
      <c r="R338" s="51">
        <v>6490</v>
      </c>
      <c r="S338" t="s">
        <v>2218</v>
      </c>
      <c r="T338" t="s">
        <v>212</v>
      </c>
      <c r="U338" t="s">
        <v>128</v>
      </c>
      <c r="V338" t="s">
        <v>2219</v>
      </c>
      <c r="W338" t="s">
        <v>95</v>
      </c>
      <c r="X338" t="s">
        <v>2220</v>
      </c>
      <c r="Y338" s="49">
        <v>337</v>
      </c>
    </row>
    <row r="339" spans="1:25">
      <c r="A339" s="49" t="s">
        <v>43</v>
      </c>
      <c r="B339" s="49" t="str">
        <f>IFERROR(IF(A339="","",A339&amp;COUNTIF(A$2:A339,A339)),"")</f>
        <v>社会3</v>
      </c>
      <c r="C339">
        <v>24</v>
      </c>
      <c r="D339">
        <v>338</v>
      </c>
      <c r="E339" t="s">
        <v>84</v>
      </c>
      <c r="F339" t="s">
        <v>42</v>
      </c>
      <c r="G339" t="s">
        <v>85</v>
      </c>
      <c r="H339" t="s">
        <v>2210</v>
      </c>
      <c r="K339" s="50">
        <v>9784272350599</v>
      </c>
      <c r="L339" t="s">
        <v>1709</v>
      </c>
      <c r="M339" s="49" t="s">
        <v>1710</v>
      </c>
      <c r="O339" s="49" t="s">
        <v>2221</v>
      </c>
      <c r="P339" t="s">
        <v>2222</v>
      </c>
      <c r="Q339" s="51">
        <v>2500</v>
      </c>
      <c r="R339" s="51">
        <v>2750</v>
      </c>
      <c r="S339" t="s">
        <v>2223</v>
      </c>
      <c r="T339" s="19">
        <v>45108</v>
      </c>
      <c r="U339" t="s">
        <v>2224</v>
      </c>
      <c r="V339" t="s">
        <v>2225</v>
      </c>
      <c r="W339" t="s">
        <v>95</v>
      </c>
      <c r="X339" t="s">
        <v>2226</v>
      </c>
      <c r="Y339" s="49">
        <v>338</v>
      </c>
    </row>
    <row r="340" spans="1:25">
      <c r="A340" s="49" t="s">
        <v>43</v>
      </c>
      <c r="B340" s="49" t="str">
        <f>IFERROR(IF(A340="","",A340&amp;COUNTIF(A$2:A340,A340)),"")</f>
        <v>社会4</v>
      </c>
      <c r="C340">
        <v>24</v>
      </c>
      <c r="D340">
        <v>339</v>
      </c>
      <c r="E340" t="s">
        <v>84</v>
      </c>
      <c r="F340" t="s">
        <v>42</v>
      </c>
      <c r="G340" t="s">
        <v>85</v>
      </c>
      <c r="H340" t="s">
        <v>2210</v>
      </c>
      <c r="K340" s="50">
        <v>9784326603626</v>
      </c>
      <c r="L340" t="s">
        <v>1180</v>
      </c>
      <c r="M340" s="49" t="s">
        <v>1181</v>
      </c>
      <c r="O340" s="49" t="s">
        <v>2227</v>
      </c>
      <c r="P340" t="s">
        <v>2228</v>
      </c>
      <c r="Q340" s="51">
        <v>7000</v>
      </c>
      <c r="R340" s="51">
        <v>7700</v>
      </c>
      <c r="S340" t="s">
        <v>2229</v>
      </c>
      <c r="T340" t="s">
        <v>106</v>
      </c>
      <c r="U340" t="s">
        <v>1638</v>
      </c>
      <c r="V340" t="s">
        <v>2230</v>
      </c>
      <c r="W340" t="s">
        <v>95</v>
      </c>
      <c r="X340" t="s">
        <v>2231</v>
      </c>
      <c r="Y340" s="49">
        <v>339</v>
      </c>
    </row>
    <row r="341" spans="1:25">
      <c r="A341" s="49" t="s">
        <v>43</v>
      </c>
      <c r="B341" s="49" t="str">
        <f>IFERROR(IF(A341="","",A341&amp;COUNTIF(A$2:A341,A341)),"")</f>
        <v>社会5</v>
      </c>
      <c r="C341">
        <v>24</v>
      </c>
      <c r="D341">
        <v>340</v>
      </c>
      <c r="E341" t="s">
        <v>84</v>
      </c>
      <c r="F341" t="s">
        <v>42</v>
      </c>
      <c r="G341" t="s">
        <v>85</v>
      </c>
      <c r="H341" t="s">
        <v>2210</v>
      </c>
      <c r="K341" s="50">
        <v>9784327332105</v>
      </c>
      <c r="L341" t="s">
        <v>2232</v>
      </c>
      <c r="M341" s="49" t="s">
        <v>2233</v>
      </c>
      <c r="O341" s="49" t="s">
        <v>2234</v>
      </c>
      <c r="P341" t="s">
        <v>2235</v>
      </c>
      <c r="Q341" s="51">
        <v>13000</v>
      </c>
      <c r="R341" s="51">
        <v>14300</v>
      </c>
      <c r="S341" t="s">
        <v>2236</v>
      </c>
      <c r="T341" s="17">
        <v>45108</v>
      </c>
      <c r="U341" t="s">
        <v>1169</v>
      </c>
      <c r="V341" t="s">
        <v>2237</v>
      </c>
      <c r="W341" t="s">
        <v>95</v>
      </c>
      <c r="X341" t="s">
        <v>2238</v>
      </c>
      <c r="Y341" s="49">
        <v>340</v>
      </c>
    </row>
    <row r="342" spans="1:25">
      <c r="A342" s="49" t="s">
        <v>43</v>
      </c>
      <c r="B342" s="49" t="str">
        <f>IFERROR(IF(A342="","",A342&amp;COUNTIF(A$2:A342,A342)),"")</f>
        <v>社会6</v>
      </c>
      <c r="C342">
        <v>25</v>
      </c>
      <c r="D342">
        <v>341</v>
      </c>
      <c r="E342" t="s">
        <v>84</v>
      </c>
      <c r="F342" t="s">
        <v>42</v>
      </c>
      <c r="G342" t="s">
        <v>85</v>
      </c>
      <c r="H342" t="s">
        <v>2210</v>
      </c>
      <c r="K342" s="50">
        <v>9784771037229</v>
      </c>
      <c r="L342" t="s">
        <v>1199</v>
      </c>
      <c r="M342" s="49" t="s">
        <v>1200</v>
      </c>
      <c r="O342" s="49" t="s">
        <v>2239</v>
      </c>
      <c r="P342" t="s">
        <v>2240</v>
      </c>
      <c r="Q342" s="51">
        <v>6600</v>
      </c>
      <c r="R342" s="51">
        <v>7260</v>
      </c>
      <c r="S342" t="s">
        <v>2241</v>
      </c>
      <c r="T342" t="s">
        <v>212</v>
      </c>
      <c r="U342" t="s">
        <v>2130</v>
      </c>
      <c r="V342" t="s">
        <v>2242</v>
      </c>
      <c r="W342" t="s">
        <v>95</v>
      </c>
      <c r="X342" t="s">
        <v>2243</v>
      </c>
      <c r="Y342" s="49">
        <v>341</v>
      </c>
    </row>
    <row r="343" spans="1:25">
      <c r="A343" s="49" t="s">
        <v>43</v>
      </c>
      <c r="B343" s="49" t="str">
        <f>IFERROR(IF(A343="","",A343&amp;COUNTIF(A$2:A343,A343)),"")</f>
        <v>社会7</v>
      </c>
      <c r="C343">
        <v>25</v>
      </c>
      <c r="D343">
        <v>342</v>
      </c>
      <c r="E343" t="s">
        <v>84</v>
      </c>
      <c r="F343" t="s">
        <v>42</v>
      </c>
      <c r="G343" t="s">
        <v>85</v>
      </c>
      <c r="H343" t="s">
        <v>2210</v>
      </c>
      <c r="K343" s="50">
        <v>9784771037137</v>
      </c>
      <c r="L343" t="s">
        <v>1199</v>
      </c>
      <c r="M343" s="49" t="s">
        <v>1200</v>
      </c>
      <c r="O343" s="49" t="s">
        <v>2244</v>
      </c>
      <c r="P343" t="s">
        <v>2245</v>
      </c>
      <c r="Q343" s="51">
        <v>7300</v>
      </c>
      <c r="R343" s="51">
        <v>8030</v>
      </c>
      <c r="S343" t="s">
        <v>2246</v>
      </c>
      <c r="T343" t="s">
        <v>212</v>
      </c>
      <c r="U343" t="s">
        <v>107</v>
      </c>
      <c r="V343" t="s">
        <v>2247</v>
      </c>
      <c r="W343" t="s">
        <v>95</v>
      </c>
      <c r="X343" t="s">
        <v>2248</v>
      </c>
      <c r="Y343" s="49">
        <v>342</v>
      </c>
    </row>
    <row r="344" spans="1:25">
      <c r="A344" s="49" t="s">
        <v>43</v>
      </c>
      <c r="B344" s="49" t="str">
        <f>IFERROR(IF(A344="","",A344&amp;COUNTIF(A$2:A344,A344)),"")</f>
        <v>社会8</v>
      </c>
      <c r="C344">
        <v>25</v>
      </c>
      <c r="D344">
        <v>343</v>
      </c>
      <c r="E344" t="s">
        <v>84</v>
      </c>
      <c r="F344" t="s">
        <v>42</v>
      </c>
      <c r="G344" t="s">
        <v>85</v>
      </c>
      <c r="H344" t="s">
        <v>2210</v>
      </c>
      <c r="K344" s="50">
        <v>9784771037120</v>
      </c>
      <c r="L344" t="s">
        <v>1199</v>
      </c>
      <c r="M344" s="49" t="s">
        <v>1200</v>
      </c>
      <c r="O344" s="49" t="s">
        <v>2249</v>
      </c>
      <c r="P344" t="s">
        <v>2250</v>
      </c>
      <c r="Q344" s="51">
        <v>6400</v>
      </c>
      <c r="R344" s="51">
        <v>7040</v>
      </c>
      <c r="S344" t="s">
        <v>2251</v>
      </c>
      <c r="T344" t="s">
        <v>212</v>
      </c>
      <c r="U344" t="s">
        <v>1161</v>
      </c>
      <c r="V344" t="s">
        <v>2252</v>
      </c>
      <c r="W344" t="s">
        <v>95</v>
      </c>
      <c r="X344" t="s">
        <v>2253</v>
      </c>
      <c r="Y344" s="49">
        <v>343</v>
      </c>
    </row>
    <row r="345" spans="1:25">
      <c r="A345" s="49" t="s">
        <v>43</v>
      </c>
      <c r="B345" s="49" t="str">
        <f>IFERROR(IF(A345="","",A345&amp;COUNTIF(A$2:A345,A345)),"")</f>
        <v>社会9</v>
      </c>
      <c r="C345">
        <v>25</v>
      </c>
      <c r="D345">
        <v>344</v>
      </c>
      <c r="E345" t="s">
        <v>84</v>
      </c>
      <c r="F345" t="s">
        <v>42</v>
      </c>
      <c r="G345" t="s">
        <v>85</v>
      </c>
      <c r="H345" t="s">
        <v>2210</v>
      </c>
      <c r="K345" s="50">
        <v>9784384060614</v>
      </c>
      <c r="L345" t="s">
        <v>1604</v>
      </c>
      <c r="M345" s="49" t="s">
        <v>1605</v>
      </c>
      <c r="O345" s="49" t="s">
        <v>2254</v>
      </c>
      <c r="P345" t="s">
        <v>2255</v>
      </c>
      <c r="Q345" s="51">
        <v>3500</v>
      </c>
      <c r="R345" s="51">
        <v>3850</v>
      </c>
      <c r="S345" t="s">
        <v>2256</v>
      </c>
      <c r="T345" t="s">
        <v>274</v>
      </c>
      <c r="U345" t="s">
        <v>2257</v>
      </c>
      <c r="V345" t="s">
        <v>2258</v>
      </c>
      <c r="W345" t="s">
        <v>95</v>
      </c>
      <c r="X345" t="s">
        <v>2259</v>
      </c>
      <c r="Y345" s="49">
        <v>344</v>
      </c>
    </row>
    <row r="346" spans="1:25">
      <c r="A346" s="49" t="s">
        <v>43</v>
      </c>
      <c r="B346" s="49" t="str">
        <f>IFERROR(IF(A346="","",A346&amp;COUNTIF(A$2:A346,A346)),"")</f>
        <v>社会10</v>
      </c>
      <c r="C346">
        <v>25</v>
      </c>
      <c r="D346">
        <v>345</v>
      </c>
      <c r="E346" t="s">
        <v>84</v>
      </c>
      <c r="F346" t="s">
        <v>42</v>
      </c>
      <c r="G346" t="s">
        <v>85</v>
      </c>
      <c r="H346" t="s">
        <v>2210</v>
      </c>
      <c r="K346" s="50">
        <v>9784384060607</v>
      </c>
      <c r="L346" t="s">
        <v>1604</v>
      </c>
      <c r="M346" s="49" t="s">
        <v>1605</v>
      </c>
      <c r="O346" s="49" t="s">
        <v>2260</v>
      </c>
      <c r="P346" t="s">
        <v>2261</v>
      </c>
      <c r="Q346" s="51">
        <v>4000</v>
      </c>
      <c r="R346" s="51">
        <v>4400</v>
      </c>
      <c r="S346" t="s">
        <v>2262</v>
      </c>
      <c r="T346" t="s">
        <v>274</v>
      </c>
      <c r="U346" t="s">
        <v>2130</v>
      </c>
      <c r="V346" t="s">
        <v>2263</v>
      </c>
      <c r="W346" t="s">
        <v>95</v>
      </c>
      <c r="X346" t="s">
        <v>2264</v>
      </c>
      <c r="Y346" s="49">
        <v>345</v>
      </c>
    </row>
    <row r="347" spans="1:25">
      <c r="A347" s="49" t="s">
        <v>43</v>
      </c>
      <c r="B347" s="49" t="str">
        <f>IFERROR(IF(A347="","",A347&amp;COUNTIF(A$2:A347,A347)),"")</f>
        <v>社会11</v>
      </c>
      <c r="C347">
        <v>25</v>
      </c>
      <c r="D347">
        <v>346</v>
      </c>
      <c r="E347" t="s">
        <v>84</v>
      </c>
      <c r="F347" t="s">
        <v>42</v>
      </c>
      <c r="G347" t="s">
        <v>85</v>
      </c>
      <c r="H347" t="s">
        <v>2210</v>
      </c>
      <c r="K347" s="50">
        <v>9784788718692</v>
      </c>
      <c r="L347" t="s">
        <v>2265</v>
      </c>
      <c r="M347" s="49" t="s">
        <v>2266</v>
      </c>
      <c r="O347" s="49" t="s">
        <v>2267</v>
      </c>
      <c r="P347" t="s">
        <v>2268</v>
      </c>
      <c r="Q347" s="51">
        <v>2800</v>
      </c>
      <c r="R347" s="51">
        <v>3080</v>
      </c>
      <c r="S347" t="s">
        <v>2269</v>
      </c>
      <c r="T347" t="s">
        <v>274</v>
      </c>
      <c r="U347" t="s">
        <v>2270</v>
      </c>
      <c r="V347" t="s">
        <v>2271</v>
      </c>
      <c r="W347" t="s">
        <v>95</v>
      </c>
      <c r="X347" t="s">
        <v>2272</v>
      </c>
      <c r="Y347" s="49">
        <v>346</v>
      </c>
    </row>
    <row r="348" spans="1:25">
      <c r="A348" s="49" t="s">
        <v>43</v>
      </c>
      <c r="B348" s="49" t="str">
        <f>IFERROR(IF(A348="","",A348&amp;COUNTIF(A$2:A348,A348)),"")</f>
        <v>社会12</v>
      </c>
      <c r="C348">
        <v>25</v>
      </c>
      <c r="D348">
        <v>347</v>
      </c>
      <c r="E348" t="s">
        <v>84</v>
      </c>
      <c r="F348" t="s">
        <v>42</v>
      </c>
      <c r="G348" t="s">
        <v>85</v>
      </c>
      <c r="H348" t="s">
        <v>2210</v>
      </c>
      <c r="K348" s="50">
        <v>9784409241547</v>
      </c>
      <c r="L348" t="s">
        <v>1231</v>
      </c>
      <c r="M348" s="49" t="s">
        <v>1232</v>
      </c>
      <c r="O348" s="49" t="s">
        <v>2273</v>
      </c>
      <c r="P348" t="s">
        <v>2274</v>
      </c>
      <c r="Q348" s="51">
        <v>5800</v>
      </c>
      <c r="R348" s="51">
        <v>6380</v>
      </c>
      <c r="S348" t="s">
        <v>2275</v>
      </c>
      <c r="T348" t="s">
        <v>212</v>
      </c>
      <c r="U348" t="s">
        <v>2276</v>
      </c>
      <c r="V348" t="s">
        <v>2277</v>
      </c>
      <c r="W348" t="s">
        <v>95</v>
      </c>
      <c r="X348" t="s">
        <v>2278</v>
      </c>
      <c r="Y348" s="49">
        <v>347</v>
      </c>
    </row>
    <row r="349" spans="1:25">
      <c r="A349" s="49" t="s">
        <v>43</v>
      </c>
      <c r="B349" s="49" t="str">
        <f>IFERROR(IF(A349="","",A349&amp;COUNTIF(A$2:A349,A349)),"")</f>
        <v>社会13</v>
      </c>
      <c r="C349">
        <v>25</v>
      </c>
      <c r="D349">
        <v>348</v>
      </c>
      <c r="E349" t="s">
        <v>84</v>
      </c>
      <c r="F349" t="s">
        <v>42</v>
      </c>
      <c r="G349" t="s">
        <v>85</v>
      </c>
      <c r="H349" t="s">
        <v>2210</v>
      </c>
      <c r="L349" t="s">
        <v>2279</v>
      </c>
      <c r="M349" s="49" t="s">
        <v>2280</v>
      </c>
      <c r="O349" s="49" t="s">
        <v>2281</v>
      </c>
      <c r="P349" t="s">
        <v>2282</v>
      </c>
      <c r="Q349" s="51">
        <v>17900</v>
      </c>
      <c r="R349" s="51">
        <v>19690</v>
      </c>
      <c r="S349" t="s">
        <v>2283</v>
      </c>
      <c r="T349" s="17">
        <v>45200</v>
      </c>
      <c r="U349" t="s">
        <v>2284</v>
      </c>
      <c r="V349" t="s">
        <v>2285</v>
      </c>
      <c r="W349" t="s">
        <v>95</v>
      </c>
      <c r="X349" t="s">
        <v>2286</v>
      </c>
      <c r="Y349" s="49">
        <v>348</v>
      </c>
    </row>
    <row r="350" spans="1:25">
      <c r="A350" s="49" t="s">
        <v>43</v>
      </c>
      <c r="B350" s="49" t="str">
        <f>IFERROR(IF(A350="","",A350&amp;COUNTIF(A$2:A350,A350)),"")</f>
        <v>社会14</v>
      </c>
      <c r="C350">
        <v>25</v>
      </c>
      <c r="D350">
        <v>349</v>
      </c>
      <c r="E350" t="s">
        <v>84</v>
      </c>
      <c r="F350" t="s">
        <v>42</v>
      </c>
      <c r="G350" t="s">
        <v>85</v>
      </c>
      <c r="H350" t="s">
        <v>2210</v>
      </c>
      <c r="K350" s="50">
        <v>9784845118007</v>
      </c>
      <c r="L350" t="s">
        <v>2279</v>
      </c>
      <c r="M350" s="49" t="s">
        <v>2280</v>
      </c>
      <c r="O350" s="49" t="s">
        <v>2287</v>
      </c>
      <c r="P350" t="s">
        <v>2288</v>
      </c>
      <c r="Q350" s="51">
        <v>7700</v>
      </c>
      <c r="R350" s="51">
        <v>8470</v>
      </c>
      <c r="S350" t="s">
        <v>2289</v>
      </c>
      <c r="T350" s="17">
        <v>44927</v>
      </c>
      <c r="U350" t="s">
        <v>2290</v>
      </c>
      <c r="V350" t="s">
        <v>2291</v>
      </c>
      <c r="W350" t="s">
        <v>95</v>
      </c>
      <c r="X350" t="s">
        <v>2292</v>
      </c>
      <c r="Y350" s="49">
        <v>349</v>
      </c>
    </row>
    <row r="351" spans="1:25">
      <c r="A351" s="49" t="s">
        <v>43</v>
      </c>
      <c r="B351" s="49" t="str">
        <f>IFERROR(IF(A351="","",A351&amp;COUNTIF(A$2:A351,A351)),"")</f>
        <v>社会15</v>
      </c>
      <c r="C351">
        <v>25</v>
      </c>
      <c r="D351">
        <v>350</v>
      </c>
      <c r="E351" t="s">
        <v>84</v>
      </c>
      <c r="F351" t="s">
        <v>42</v>
      </c>
      <c r="G351" t="s">
        <v>85</v>
      </c>
      <c r="H351" t="s">
        <v>2210</v>
      </c>
      <c r="K351" s="50">
        <v>9784845118502</v>
      </c>
      <c r="L351" t="s">
        <v>2279</v>
      </c>
      <c r="M351" s="49" t="s">
        <v>2280</v>
      </c>
      <c r="O351" s="49" t="s">
        <v>2293</v>
      </c>
      <c r="P351" t="s">
        <v>2294</v>
      </c>
      <c r="Q351" s="51">
        <v>1700</v>
      </c>
      <c r="R351" s="51">
        <v>1870</v>
      </c>
      <c r="S351" t="s">
        <v>2295</v>
      </c>
      <c r="T351" s="17">
        <v>45170</v>
      </c>
      <c r="U351" t="s">
        <v>2296</v>
      </c>
      <c r="V351" t="s">
        <v>2297</v>
      </c>
      <c r="W351" t="s">
        <v>95</v>
      </c>
      <c r="X351" t="s">
        <v>2298</v>
      </c>
      <c r="Y351" s="49">
        <v>350</v>
      </c>
    </row>
    <row r="352" spans="1:25">
      <c r="A352" s="49" t="s">
        <v>43</v>
      </c>
      <c r="B352" s="49" t="str">
        <f>IFERROR(IF(A352="","",A352&amp;COUNTIF(A$2:A352,A352)),"")</f>
        <v>社会16</v>
      </c>
      <c r="C352">
        <v>25</v>
      </c>
      <c r="D352">
        <v>351</v>
      </c>
      <c r="E352" t="s">
        <v>84</v>
      </c>
      <c r="F352" t="s">
        <v>42</v>
      </c>
      <c r="G352" t="s">
        <v>85</v>
      </c>
      <c r="H352" t="s">
        <v>2210</v>
      </c>
      <c r="K352" s="50">
        <v>9784845118267</v>
      </c>
      <c r="L352" t="s">
        <v>2279</v>
      </c>
      <c r="M352" s="49" t="s">
        <v>2280</v>
      </c>
      <c r="O352" s="49" t="s">
        <v>2299</v>
      </c>
      <c r="P352" t="s">
        <v>2300</v>
      </c>
      <c r="Q352" s="51">
        <v>2200</v>
      </c>
      <c r="R352" s="51">
        <v>2420</v>
      </c>
      <c r="S352" t="s">
        <v>2301</v>
      </c>
      <c r="T352" s="17">
        <v>45108</v>
      </c>
      <c r="U352" t="s">
        <v>2302</v>
      </c>
      <c r="V352" t="s">
        <v>2303</v>
      </c>
      <c r="W352" t="s">
        <v>95</v>
      </c>
      <c r="X352" t="s">
        <v>2304</v>
      </c>
      <c r="Y352" s="49">
        <v>351</v>
      </c>
    </row>
    <row r="353" spans="1:25">
      <c r="A353" s="49" t="s">
        <v>43</v>
      </c>
      <c r="B353" s="49" t="str">
        <f>IFERROR(IF(A353="","",A353&amp;COUNTIF(A$2:A353,A353)),"")</f>
        <v>社会17</v>
      </c>
      <c r="C353">
        <v>25</v>
      </c>
      <c r="D353">
        <v>352</v>
      </c>
      <c r="E353" t="s">
        <v>84</v>
      </c>
      <c r="F353" t="s">
        <v>42</v>
      </c>
      <c r="G353" t="s">
        <v>85</v>
      </c>
      <c r="H353" t="s">
        <v>2210</v>
      </c>
      <c r="K353" s="50">
        <v>9784787235176</v>
      </c>
      <c r="L353" t="s">
        <v>2138</v>
      </c>
      <c r="M353" s="49" t="s">
        <v>2139</v>
      </c>
      <c r="O353" s="49" t="s">
        <v>2305</v>
      </c>
      <c r="P353" t="s">
        <v>2306</v>
      </c>
      <c r="Q353" s="51">
        <v>2800</v>
      </c>
      <c r="R353" s="51">
        <v>3080</v>
      </c>
      <c r="S353" t="s">
        <v>2307</v>
      </c>
      <c r="T353" t="s">
        <v>274</v>
      </c>
      <c r="U353" t="s">
        <v>2057</v>
      </c>
      <c r="V353" t="s">
        <v>2308</v>
      </c>
      <c r="W353" t="s">
        <v>95</v>
      </c>
      <c r="X353" t="s">
        <v>2309</v>
      </c>
      <c r="Y353" s="49">
        <v>352</v>
      </c>
    </row>
    <row r="354" spans="1:25">
      <c r="A354" s="49" t="s">
        <v>43</v>
      </c>
      <c r="B354" s="49" t="str">
        <f>IFERROR(IF(A354="","",A354&amp;COUNTIF(A$2:A354,A354)),"")</f>
        <v>社会18</v>
      </c>
      <c r="C354">
        <v>25</v>
      </c>
      <c r="D354">
        <v>353</v>
      </c>
      <c r="E354" t="s">
        <v>84</v>
      </c>
      <c r="F354" t="s">
        <v>42</v>
      </c>
      <c r="G354" t="s">
        <v>85</v>
      </c>
      <c r="H354" t="s">
        <v>2210</v>
      </c>
      <c r="K354" s="50">
        <v>9784790717829</v>
      </c>
      <c r="L354" t="s">
        <v>2145</v>
      </c>
      <c r="M354" s="49" t="s">
        <v>2146</v>
      </c>
      <c r="O354" s="49" t="s">
        <v>2310</v>
      </c>
      <c r="P354" t="s">
        <v>2311</v>
      </c>
      <c r="Q354" s="51">
        <v>2500</v>
      </c>
      <c r="R354" s="51">
        <v>2750</v>
      </c>
      <c r="S354" t="s">
        <v>2312</v>
      </c>
      <c r="T354" t="s">
        <v>231</v>
      </c>
      <c r="U354" t="s">
        <v>2313</v>
      </c>
      <c r="V354" t="s">
        <v>2314</v>
      </c>
      <c r="W354" t="s">
        <v>95</v>
      </c>
      <c r="X354" t="s">
        <v>2315</v>
      </c>
      <c r="Y354" s="49">
        <v>353</v>
      </c>
    </row>
    <row r="355" spans="1:25">
      <c r="A355" s="49" t="s">
        <v>43</v>
      </c>
      <c r="B355" s="49" t="str">
        <f>IFERROR(IF(A355="","",A355&amp;COUNTIF(A$2:A355,A355)),"")</f>
        <v>社会19</v>
      </c>
      <c r="C355">
        <v>25</v>
      </c>
      <c r="D355">
        <v>354</v>
      </c>
      <c r="E355" t="s">
        <v>84</v>
      </c>
      <c r="F355" t="s">
        <v>42</v>
      </c>
      <c r="G355" t="s">
        <v>85</v>
      </c>
      <c r="H355" t="s">
        <v>2210</v>
      </c>
      <c r="K355" s="50">
        <v>9784790717775</v>
      </c>
      <c r="L355" t="s">
        <v>2145</v>
      </c>
      <c r="M355" s="49" t="s">
        <v>2146</v>
      </c>
      <c r="O355" s="49" t="s">
        <v>2316</v>
      </c>
      <c r="P355" t="s">
        <v>2317</v>
      </c>
      <c r="Q355" s="51">
        <v>2400</v>
      </c>
      <c r="R355" s="51">
        <v>2640</v>
      </c>
      <c r="S355" t="s">
        <v>2318</v>
      </c>
      <c r="T355" t="s">
        <v>274</v>
      </c>
      <c r="U355" t="s">
        <v>343</v>
      </c>
      <c r="V355" t="s">
        <v>2319</v>
      </c>
      <c r="W355" t="s">
        <v>95</v>
      </c>
      <c r="X355" t="s">
        <v>2320</v>
      </c>
      <c r="Y355" s="49">
        <v>354</v>
      </c>
    </row>
    <row r="356" spans="1:25">
      <c r="A356" s="49" t="s">
        <v>43</v>
      </c>
      <c r="B356" s="49" t="str">
        <f>IFERROR(IF(A356="","",A356&amp;COUNTIF(A$2:A356,A356)),"")</f>
        <v>社会20</v>
      </c>
      <c r="C356">
        <v>25</v>
      </c>
      <c r="D356">
        <v>355</v>
      </c>
      <c r="E356" t="s">
        <v>84</v>
      </c>
      <c r="F356" t="s">
        <v>42</v>
      </c>
      <c r="G356" t="s">
        <v>85</v>
      </c>
      <c r="H356" t="s">
        <v>2210</v>
      </c>
      <c r="K356" s="50">
        <v>9784790717751</v>
      </c>
      <c r="L356" t="s">
        <v>2145</v>
      </c>
      <c r="M356" s="49" t="s">
        <v>2146</v>
      </c>
      <c r="O356" s="49" t="s">
        <v>2321</v>
      </c>
      <c r="P356" t="s">
        <v>2322</v>
      </c>
      <c r="Q356" s="51">
        <v>2300</v>
      </c>
      <c r="R356" s="51">
        <v>2530</v>
      </c>
      <c r="S356" t="s">
        <v>2323</v>
      </c>
      <c r="T356" t="s">
        <v>274</v>
      </c>
      <c r="U356" t="s">
        <v>2324</v>
      </c>
      <c r="V356" t="s">
        <v>2325</v>
      </c>
      <c r="W356" t="s">
        <v>95</v>
      </c>
      <c r="X356" t="s">
        <v>2326</v>
      </c>
      <c r="Y356" s="49">
        <v>355</v>
      </c>
    </row>
    <row r="357" spans="1:25">
      <c r="A357" s="49" t="s">
        <v>43</v>
      </c>
      <c r="B357" s="49" t="str">
        <f>IFERROR(IF(A357="","",A357&amp;COUNTIF(A$2:A357,A357)),"")</f>
        <v>社会21</v>
      </c>
      <c r="C357">
        <v>25</v>
      </c>
      <c r="D357">
        <v>356</v>
      </c>
      <c r="E357" t="s">
        <v>84</v>
      </c>
      <c r="F357" t="s">
        <v>42</v>
      </c>
      <c r="G357" t="s">
        <v>85</v>
      </c>
      <c r="H357" t="s">
        <v>2210</v>
      </c>
      <c r="K357" s="50">
        <v>9784790717812</v>
      </c>
      <c r="L357" t="s">
        <v>2145</v>
      </c>
      <c r="M357" s="49" t="s">
        <v>2146</v>
      </c>
      <c r="O357" s="49" t="s">
        <v>2327</v>
      </c>
      <c r="P357" t="s">
        <v>2328</v>
      </c>
      <c r="Q357" s="51">
        <v>1800</v>
      </c>
      <c r="R357" s="51">
        <v>1980</v>
      </c>
      <c r="S357" t="s">
        <v>2329</v>
      </c>
      <c r="T357" t="s">
        <v>274</v>
      </c>
      <c r="U357" t="s">
        <v>2330</v>
      </c>
      <c r="V357" t="s">
        <v>2331</v>
      </c>
      <c r="W357" t="s">
        <v>95</v>
      </c>
      <c r="X357" t="s">
        <v>2332</v>
      </c>
      <c r="Y357" s="49">
        <v>356</v>
      </c>
    </row>
    <row r="358" spans="1:25">
      <c r="A358" s="49" t="s">
        <v>43</v>
      </c>
      <c r="B358" s="49" t="str">
        <f>IFERROR(IF(A358="","",A358&amp;COUNTIF(A$2:A358,A358)),"")</f>
        <v>社会22</v>
      </c>
      <c r="C358">
        <v>26</v>
      </c>
      <c r="D358">
        <v>357</v>
      </c>
      <c r="E358" t="s">
        <v>84</v>
      </c>
      <c r="F358" t="s">
        <v>42</v>
      </c>
      <c r="G358" t="s">
        <v>85</v>
      </c>
      <c r="H358" t="s">
        <v>2210</v>
      </c>
      <c r="K358" s="50">
        <v>9784790717782</v>
      </c>
      <c r="L358" t="s">
        <v>2145</v>
      </c>
      <c r="M358" s="49" t="s">
        <v>2146</v>
      </c>
      <c r="O358" s="49" t="s">
        <v>2333</v>
      </c>
      <c r="P358" t="s">
        <v>2334</v>
      </c>
      <c r="Q358" s="51">
        <v>2100</v>
      </c>
      <c r="R358" s="51">
        <v>2310</v>
      </c>
      <c r="S358" t="s">
        <v>2335</v>
      </c>
      <c r="T358" t="s">
        <v>274</v>
      </c>
      <c r="U358" t="s">
        <v>1469</v>
      </c>
      <c r="V358" t="s">
        <v>2336</v>
      </c>
      <c r="W358" t="s">
        <v>95</v>
      </c>
      <c r="X358" t="s">
        <v>2337</v>
      </c>
      <c r="Y358" s="49">
        <v>357</v>
      </c>
    </row>
    <row r="359" spans="1:25">
      <c r="A359" s="49" t="s">
        <v>43</v>
      </c>
      <c r="B359" s="49" t="str">
        <f>IFERROR(IF(A359="","",A359&amp;COUNTIF(A$2:A359,A359)),"")</f>
        <v>社会23</v>
      </c>
      <c r="C359">
        <v>26</v>
      </c>
      <c r="D359">
        <v>358</v>
      </c>
      <c r="E359" t="s">
        <v>84</v>
      </c>
      <c r="F359" t="s">
        <v>42</v>
      </c>
      <c r="G359" t="s">
        <v>85</v>
      </c>
      <c r="H359" t="s">
        <v>2210</v>
      </c>
      <c r="K359" s="50">
        <v>9784497223012</v>
      </c>
      <c r="L359" t="s">
        <v>1239</v>
      </c>
      <c r="M359" s="49" t="s">
        <v>1240</v>
      </c>
      <c r="O359" s="49" t="s">
        <v>2338</v>
      </c>
      <c r="P359" t="s">
        <v>2339</v>
      </c>
      <c r="Q359" s="51">
        <v>4500</v>
      </c>
      <c r="R359" s="51">
        <v>4950</v>
      </c>
      <c r="S359" t="s">
        <v>2340</v>
      </c>
      <c r="T359" t="s">
        <v>2156</v>
      </c>
      <c r="U359" t="s">
        <v>181</v>
      </c>
      <c r="V359" t="s">
        <v>2341</v>
      </c>
      <c r="W359" t="s">
        <v>95</v>
      </c>
      <c r="X359" t="s">
        <v>2342</v>
      </c>
      <c r="Y359" s="49">
        <v>358</v>
      </c>
    </row>
    <row r="360" spans="1:25">
      <c r="A360" s="49" t="s">
        <v>43</v>
      </c>
      <c r="B360" s="49" t="str">
        <f>IFERROR(IF(A360="","",A360&amp;COUNTIF(A$2:A360,A360)),"")</f>
        <v>社会24</v>
      </c>
      <c r="C360">
        <v>26</v>
      </c>
      <c r="D360">
        <v>359</v>
      </c>
      <c r="E360" t="s">
        <v>84</v>
      </c>
      <c r="F360" t="s">
        <v>42</v>
      </c>
      <c r="G360" t="s">
        <v>85</v>
      </c>
      <c r="H360" t="s">
        <v>2210</v>
      </c>
      <c r="K360" s="50">
        <v>9784816929748</v>
      </c>
      <c r="L360" t="s">
        <v>2166</v>
      </c>
      <c r="M360" s="49" t="s">
        <v>2167</v>
      </c>
      <c r="O360" s="49" t="s">
        <v>2343</v>
      </c>
      <c r="P360" t="s">
        <v>2175</v>
      </c>
      <c r="Q360" s="51">
        <v>36000</v>
      </c>
      <c r="R360" s="51">
        <v>39600</v>
      </c>
      <c r="S360" t="s">
        <v>2344</v>
      </c>
      <c r="T360" t="s">
        <v>106</v>
      </c>
      <c r="U360" t="s">
        <v>2345</v>
      </c>
      <c r="V360" t="s">
        <v>2346</v>
      </c>
      <c r="W360" t="s">
        <v>95</v>
      </c>
      <c r="X360" s="20">
        <v>35920000000</v>
      </c>
      <c r="Y360" s="49">
        <v>359</v>
      </c>
    </row>
    <row r="361" spans="1:25">
      <c r="A361" s="49" t="s">
        <v>43</v>
      </c>
      <c r="B361" s="49" t="str">
        <f>IFERROR(IF(A361="","",A361&amp;COUNTIF(A$2:A361,A361)),"")</f>
        <v>社会25</v>
      </c>
      <c r="C361">
        <v>26</v>
      </c>
      <c r="D361">
        <v>360</v>
      </c>
      <c r="E361" t="s">
        <v>84</v>
      </c>
      <c r="F361" t="s">
        <v>42</v>
      </c>
      <c r="G361" t="s">
        <v>85</v>
      </c>
      <c r="H361" t="s">
        <v>2210</v>
      </c>
      <c r="K361" s="50">
        <v>9784540221125</v>
      </c>
      <c r="L361" t="s">
        <v>513</v>
      </c>
      <c r="M361" s="49" t="s">
        <v>514</v>
      </c>
      <c r="O361" s="49" t="s">
        <v>2347</v>
      </c>
      <c r="P361" t="s">
        <v>2348</v>
      </c>
      <c r="Q361" s="51">
        <v>7800</v>
      </c>
      <c r="R361" s="51">
        <v>8580</v>
      </c>
      <c r="S361" t="s">
        <v>2349</v>
      </c>
      <c r="T361" t="s">
        <v>2350</v>
      </c>
      <c r="U361" t="s">
        <v>2351</v>
      </c>
      <c r="V361" t="s">
        <v>2352</v>
      </c>
      <c r="W361" t="s">
        <v>293</v>
      </c>
      <c r="X361" t="s">
        <v>2353</v>
      </c>
      <c r="Y361" s="49">
        <v>360</v>
      </c>
    </row>
    <row r="362" spans="1:25">
      <c r="A362" s="49" t="s">
        <v>43</v>
      </c>
      <c r="B362" s="49" t="str">
        <f>IFERROR(IF(A362="","",A362&amp;COUNTIF(A$2:A362,A362)),"")</f>
        <v>社会26</v>
      </c>
      <c r="C362">
        <v>26</v>
      </c>
      <c r="D362">
        <v>361</v>
      </c>
      <c r="E362" t="s">
        <v>84</v>
      </c>
      <c r="F362" t="s">
        <v>42</v>
      </c>
      <c r="G362" t="s">
        <v>85</v>
      </c>
      <c r="H362" t="s">
        <v>2210</v>
      </c>
      <c r="K362" s="50">
        <v>9784589042675</v>
      </c>
      <c r="L362" t="s">
        <v>1646</v>
      </c>
      <c r="M362" s="49" t="s">
        <v>1647</v>
      </c>
      <c r="O362" s="49" t="s">
        <v>2354</v>
      </c>
      <c r="P362" t="s">
        <v>2355</v>
      </c>
      <c r="Q362" s="51">
        <v>4800</v>
      </c>
      <c r="R362" s="51">
        <v>5280</v>
      </c>
      <c r="S362" t="s">
        <v>2356</v>
      </c>
      <c r="T362" t="s">
        <v>274</v>
      </c>
      <c r="U362" t="s">
        <v>2357</v>
      </c>
      <c r="V362" t="s">
        <v>2358</v>
      </c>
      <c r="W362" t="s">
        <v>95</v>
      </c>
      <c r="X362" t="s">
        <v>2359</v>
      </c>
      <c r="Y362" s="49">
        <v>361</v>
      </c>
    </row>
    <row r="363" spans="1:25">
      <c r="A363" s="49" t="s">
        <v>43</v>
      </c>
      <c r="B363" s="49" t="str">
        <f>IFERROR(IF(A363="","",A363&amp;COUNTIF(A$2:A363,A363)),"")</f>
        <v>社会27</v>
      </c>
      <c r="C363">
        <v>26</v>
      </c>
      <c r="D363">
        <v>362</v>
      </c>
      <c r="E363" t="s">
        <v>84</v>
      </c>
      <c r="F363" t="s">
        <v>42</v>
      </c>
      <c r="G363" t="s">
        <v>85</v>
      </c>
      <c r="H363" t="s">
        <v>2210</v>
      </c>
      <c r="K363" s="50">
        <v>9784621306819</v>
      </c>
      <c r="L363" t="s">
        <v>303</v>
      </c>
      <c r="M363" s="49" t="s">
        <v>304</v>
      </c>
      <c r="O363" s="49" t="s">
        <v>2360</v>
      </c>
      <c r="P363" t="s">
        <v>2361</v>
      </c>
      <c r="Q363" s="51">
        <v>22000</v>
      </c>
      <c r="R363" s="51">
        <v>24200</v>
      </c>
      <c r="S363" t="s">
        <v>2362</v>
      </c>
      <c r="T363" t="s">
        <v>308</v>
      </c>
      <c r="U363" t="s">
        <v>2363</v>
      </c>
      <c r="V363" t="s">
        <v>2364</v>
      </c>
      <c r="W363" t="s">
        <v>95</v>
      </c>
      <c r="X363" t="s">
        <v>2365</v>
      </c>
      <c r="Y363" s="49">
        <v>362</v>
      </c>
    </row>
    <row r="364" spans="1:25">
      <c r="A364" s="49" t="s">
        <v>43</v>
      </c>
      <c r="B364" s="49" t="str">
        <f>IFERROR(IF(A364="","",A364&amp;COUNTIF(A$2:A364,A364)),"")</f>
        <v>社会28</v>
      </c>
      <c r="C364">
        <v>26</v>
      </c>
      <c r="D364">
        <v>363</v>
      </c>
      <c r="E364" t="s">
        <v>84</v>
      </c>
      <c r="F364" t="s">
        <v>42</v>
      </c>
      <c r="G364" t="s">
        <v>85</v>
      </c>
      <c r="H364" t="s">
        <v>2210</v>
      </c>
      <c r="K364" s="50">
        <v>9784623094769</v>
      </c>
      <c r="L364" t="s">
        <v>1296</v>
      </c>
      <c r="M364" s="49" t="s">
        <v>1297</v>
      </c>
      <c r="O364" s="49" t="s">
        <v>2366</v>
      </c>
      <c r="P364" t="s">
        <v>2367</v>
      </c>
      <c r="Q364" s="51">
        <v>5000</v>
      </c>
      <c r="R364" s="51">
        <v>5500</v>
      </c>
      <c r="S364" t="s">
        <v>2368</v>
      </c>
      <c r="T364" s="18">
        <v>44957</v>
      </c>
      <c r="U364" t="s">
        <v>2369</v>
      </c>
      <c r="V364" t="s">
        <v>2370</v>
      </c>
      <c r="W364" t="s">
        <v>95</v>
      </c>
      <c r="X364" t="s">
        <v>2371</v>
      </c>
      <c r="Y364" s="49">
        <v>363</v>
      </c>
    </row>
    <row r="365" spans="1:25">
      <c r="A365" s="49" t="s">
        <v>43</v>
      </c>
      <c r="B365" s="49" t="str">
        <f>IFERROR(IF(A365="","",A365&amp;COUNTIF(A$2:A365,A365)),"")</f>
        <v>社会29</v>
      </c>
      <c r="C365">
        <v>26</v>
      </c>
      <c r="D365">
        <v>364</v>
      </c>
      <c r="E365" t="s">
        <v>84</v>
      </c>
      <c r="F365" t="s">
        <v>42</v>
      </c>
      <c r="G365" t="s">
        <v>85</v>
      </c>
      <c r="H365" t="s">
        <v>2210</v>
      </c>
      <c r="K365" s="50">
        <v>9784623094622</v>
      </c>
      <c r="L365" t="s">
        <v>1296</v>
      </c>
      <c r="M365" s="49" t="s">
        <v>1297</v>
      </c>
      <c r="O365" s="49" t="s">
        <v>2372</v>
      </c>
      <c r="P365" t="s">
        <v>2373</v>
      </c>
      <c r="Q365" s="51">
        <v>6000</v>
      </c>
      <c r="R365" s="51">
        <v>6600</v>
      </c>
      <c r="S365" t="s">
        <v>2374</v>
      </c>
      <c r="T365" s="18">
        <v>44977</v>
      </c>
      <c r="U365" t="s">
        <v>2375</v>
      </c>
      <c r="V365" t="s">
        <v>2376</v>
      </c>
      <c r="W365" t="s">
        <v>95</v>
      </c>
      <c r="X365" t="s">
        <v>2377</v>
      </c>
      <c r="Y365" s="49">
        <v>364</v>
      </c>
    </row>
    <row r="366" spans="1:25">
      <c r="A366" s="49" t="s">
        <v>43</v>
      </c>
      <c r="B366" s="49" t="str">
        <f>IFERROR(IF(A366="","",A366&amp;COUNTIF(A$2:A366,A366)),"")</f>
        <v>社会30</v>
      </c>
      <c r="C366">
        <v>26</v>
      </c>
      <c r="D366">
        <v>365</v>
      </c>
      <c r="E366" t="s">
        <v>84</v>
      </c>
      <c r="F366" t="s">
        <v>42</v>
      </c>
      <c r="G366" t="s">
        <v>85</v>
      </c>
      <c r="H366" t="s">
        <v>2210</v>
      </c>
      <c r="K366" s="50">
        <v>9784623095360</v>
      </c>
      <c r="L366" t="s">
        <v>1296</v>
      </c>
      <c r="M366" s="49" t="s">
        <v>1297</v>
      </c>
      <c r="O366" s="49" t="s">
        <v>2378</v>
      </c>
      <c r="P366" t="s">
        <v>2379</v>
      </c>
      <c r="Q366" s="51">
        <v>3800</v>
      </c>
      <c r="R366" s="51">
        <v>4180</v>
      </c>
      <c r="S366" t="s">
        <v>2380</v>
      </c>
      <c r="T366" s="18">
        <v>44985</v>
      </c>
      <c r="U366" t="s">
        <v>2381</v>
      </c>
      <c r="V366" t="s">
        <v>2382</v>
      </c>
      <c r="W366" t="s">
        <v>95</v>
      </c>
      <c r="X366" t="s">
        <v>2383</v>
      </c>
      <c r="Y366" s="49">
        <v>365</v>
      </c>
    </row>
    <row r="367" spans="1:25">
      <c r="A367" s="49" t="s">
        <v>43</v>
      </c>
      <c r="B367" s="49" t="str">
        <f>IFERROR(IF(A367="","",A367&amp;COUNTIF(A$2:A367,A367)),"")</f>
        <v>社会31</v>
      </c>
      <c r="C367">
        <v>26</v>
      </c>
      <c r="D367">
        <v>366</v>
      </c>
      <c r="E367" t="s">
        <v>84</v>
      </c>
      <c r="F367" t="s">
        <v>42</v>
      </c>
      <c r="G367" t="s">
        <v>85</v>
      </c>
      <c r="H367" t="s">
        <v>2210</v>
      </c>
      <c r="K367" s="50">
        <v>9784623095964</v>
      </c>
      <c r="L367" t="s">
        <v>1296</v>
      </c>
      <c r="M367" s="49" t="s">
        <v>1297</v>
      </c>
      <c r="O367" s="49" t="s">
        <v>2384</v>
      </c>
      <c r="P367" t="s">
        <v>2385</v>
      </c>
      <c r="Q367" s="51">
        <v>4500</v>
      </c>
      <c r="R367" s="51">
        <v>4950</v>
      </c>
      <c r="S367" t="s">
        <v>2386</v>
      </c>
      <c r="T367" s="18">
        <v>45199</v>
      </c>
      <c r="U367" t="s">
        <v>2387</v>
      </c>
      <c r="V367" t="s">
        <v>2388</v>
      </c>
      <c r="W367" t="s">
        <v>95</v>
      </c>
      <c r="X367" t="s">
        <v>2389</v>
      </c>
      <c r="Y367" s="49">
        <v>366</v>
      </c>
    </row>
    <row r="368" spans="1:25">
      <c r="A368" s="49" t="s">
        <v>43</v>
      </c>
      <c r="B368" s="49" t="str">
        <f>IFERROR(IF(A368="","",A368&amp;COUNTIF(A$2:A368,A368)),"")</f>
        <v>社会32</v>
      </c>
      <c r="C368">
        <v>26</v>
      </c>
      <c r="D368">
        <v>367</v>
      </c>
      <c r="E368" t="s">
        <v>84</v>
      </c>
      <c r="F368" t="s">
        <v>42</v>
      </c>
      <c r="G368" t="s">
        <v>85</v>
      </c>
      <c r="H368" t="s">
        <v>2210</v>
      </c>
      <c r="K368" s="50">
        <v>9784623095735</v>
      </c>
      <c r="L368" t="s">
        <v>1296</v>
      </c>
      <c r="M368" s="49" t="s">
        <v>1297</v>
      </c>
      <c r="O368" s="49" t="s">
        <v>2390</v>
      </c>
      <c r="P368" t="s">
        <v>2391</v>
      </c>
      <c r="Q368" s="51">
        <v>6500</v>
      </c>
      <c r="R368" s="51">
        <v>7150</v>
      </c>
      <c r="S368" t="s">
        <v>2392</v>
      </c>
      <c r="T368" s="18">
        <v>45107</v>
      </c>
      <c r="U368" t="s">
        <v>2393</v>
      </c>
      <c r="V368" t="s">
        <v>2394</v>
      </c>
      <c r="W368" t="s">
        <v>95</v>
      </c>
      <c r="X368" t="s">
        <v>2395</v>
      </c>
      <c r="Y368" s="49">
        <v>367</v>
      </c>
    </row>
    <row r="369" spans="1:25">
      <c r="A369" s="49" t="s">
        <v>43</v>
      </c>
      <c r="B369" s="49" t="str">
        <f>IFERROR(IF(A369="","",A369&amp;COUNTIF(A$2:A369,A369)),"")</f>
        <v>社会33</v>
      </c>
      <c r="C369">
        <v>26</v>
      </c>
      <c r="D369">
        <v>368</v>
      </c>
      <c r="E369" t="s">
        <v>84</v>
      </c>
      <c r="F369" t="s">
        <v>42</v>
      </c>
      <c r="G369" t="s">
        <v>85</v>
      </c>
      <c r="H369" t="s">
        <v>2210</v>
      </c>
      <c r="K369" s="50">
        <v>9784623095179</v>
      </c>
      <c r="L369" t="s">
        <v>1296</v>
      </c>
      <c r="M369" s="49" t="s">
        <v>1297</v>
      </c>
      <c r="O369" s="49" t="s">
        <v>2396</v>
      </c>
      <c r="P369" t="s">
        <v>2397</v>
      </c>
      <c r="Q369" s="51">
        <v>4500</v>
      </c>
      <c r="R369" s="51">
        <v>4950</v>
      </c>
      <c r="S369" t="s">
        <v>2398</v>
      </c>
      <c r="T369" s="18">
        <v>45127</v>
      </c>
      <c r="U369" t="s">
        <v>2399</v>
      </c>
      <c r="V369" t="s">
        <v>2400</v>
      </c>
      <c r="W369" t="s">
        <v>95</v>
      </c>
      <c r="X369" t="s">
        <v>2401</v>
      </c>
      <c r="Y369" s="49">
        <v>368</v>
      </c>
    </row>
    <row r="370" spans="1:25">
      <c r="A370" s="49" t="s">
        <v>43</v>
      </c>
      <c r="B370" s="49" t="str">
        <f>IFERROR(IF(A370="","",A370&amp;COUNTIF(A$2:A370,A370)),"")</f>
        <v>社会34</v>
      </c>
      <c r="C370">
        <v>26</v>
      </c>
      <c r="D370">
        <v>369</v>
      </c>
      <c r="E370" t="s">
        <v>84</v>
      </c>
      <c r="F370" t="s">
        <v>42</v>
      </c>
      <c r="G370" t="s">
        <v>85</v>
      </c>
      <c r="H370" t="s">
        <v>2210</v>
      </c>
      <c r="K370" s="50">
        <v>9784623093618</v>
      </c>
      <c r="L370" t="s">
        <v>1296</v>
      </c>
      <c r="M370" s="49" t="s">
        <v>1297</v>
      </c>
      <c r="O370" s="49" t="s">
        <v>2402</v>
      </c>
      <c r="P370" t="s">
        <v>2403</v>
      </c>
      <c r="Q370" s="51">
        <v>6000</v>
      </c>
      <c r="R370" s="51">
        <v>6600</v>
      </c>
      <c r="S370" t="s">
        <v>2404</v>
      </c>
      <c r="T370" s="18">
        <v>45137</v>
      </c>
      <c r="U370" t="s">
        <v>2369</v>
      </c>
      <c r="V370" t="s">
        <v>2405</v>
      </c>
      <c r="W370" t="s">
        <v>95</v>
      </c>
      <c r="X370" t="s">
        <v>2406</v>
      </c>
      <c r="Y370" s="49">
        <v>369</v>
      </c>
    </row>
    <row r="371" spans="1:25">
      <c r="A371" s="49" t="s">
        <v>43</v>
      </c>
      <c r="B371" s="49" t="str">
        <f>IFERROR(IF(A371="","",A371&amp;COUNTIF(A$2:A371,A371)),"")</f>
        <v>社会35</v>
      </c>
      <c r="C371">
        <v>26</v>
      </c>
      <c r="D371">
        <v>370</v>
      </c>
      <c r="E371" t="s">
        <v>84</v>
      </c>
      <c r="F371" t="s">
        <v>42</v>
      </c>
      <c r="G371" t="s">
        <v>85</v>
      </c>
      <c r="H371" t="s">
        <v>2210</v>
      </c>
      <c r="K371" s="50">
        <v>9784623096374</v>
      </c>
      <c r="L371" t="s">
        <v>1296</v>
      </c>
      <c r="M371" s="49" t="s">
        <v>1297</v>
      </c>
      <c r="O371" s="49" t="s">
        <v>2407</v>
      </c>
      <c r="P371" t="s">
        <v>2408</v>
      </c>
      <c r="Q371" s="51">
        <v>3500</v>
      </c>
      <c r="R371" s="51">
        <v>3850</v>
      </c>
      <c r="S371" t="s">
        <v>2409</v>
      </c>
      <c r="T371" s="18">
        <v>45199</v>
      </c>
      <c r="U371" t="s">
        <v>2410</v>
      </c>
      <c r="V371" t="s">
        <v>2411</v>
      </c>
      <c r="W371" t="s">
        <v>95</v>
      </c>
      <c r="X371" t="s">
        <v>2412</v>
      </c>
      <c r="Y371" s="49">
        <v>370</v>
      </c>
    </row>
    <row r="372" spans="1:25">
      <c r="A372" s="49" t="s">
        <v>43</v>
      </c>
      <c r="B372" s="49" t="str">
        <f>IFERROR(IF(A372="","",A372&amp;COUNTIF(A$2:A372,A372)),"")</f>
        <v>社会36</v>
      </c>
      <c r="C372">
        <v>26</v>
      </c>
      <c r="D372">
        <v>371</v>
      </c>
      <c r="E372" t="s">
        <v>84</v>
      </c>
      <c r="F372" t="s">
        <v>42</v>
      </c>
      <c r="G372" t="s">
        <v>85</v>
      </c>
      <c r="H372" t="s">
        <v>2210</v>
      </c>
      <c r="K372" s="50">
        <v>9784623095322</v>
      </c>
      <c r="L372" t="s">
        <v>1296</v>
      </c>
      <c r="M372" s="49" t="s">
        <v>1297</v>
      </c>
      <c r="O372" s="49" t="s">
        <v>2413</v>
      </c>
      <c r="P372" t="s">
        <v>2414</v>
      </c>
      <c r="Q372" s="51">
        <v>5000</v>
      </c>
      <c r="R372" s="51">
        <v>5500</v>
      </c>
      <c r="S372" t="s">
        <v>2415</v>
      </c>
      <c r="T372" s="18">
        <v>45016</v>
      </c>
      <c r="U372" t="s">
        <v>2416</v>
      </c>
      <c r="V372" t="s">
        <v>2417</v>
      </c>
      <c r="W372" t="s">
        <v>95</v>
      </c>
      <c r="X372" t="s">
        <v>2418</v>
      </c>
      <c r="Y372" s="49">
        <v>371</v>
      </c>
    </row>
    <row r="373" spans="1:25">
      <c r="A373" s="49" t="s">
        <v>43</v>
      </c>
      <c r="B373" s="49" t="str">
        <f>IFERROR(IF(A373="","",A373&amp;COUNTIF(A$2:A373,A373)),"")</f>
        <v>社会37</v>
      </c>
      <c r="C373">
        <v>26</v>
      </c>
      <c r="D373">
        <v>372</v>
      </c>
      <c r="E373" t="s">
        <v>84</v>
      </c>
      <c r="F373" t="s">
        <v>42</v>
      </c>
      <c r="G373" t="s">
        <v>85</v>
      </c>
      <c r="H373" t="s">
        <v>2210</v>
      </c>
      <c r="K373" s="50">
        <v>9784623095476</v>
      </c>
      <c r="L373" t="s">
        <v>1296</v>
      </c>
      <c r="M373" s="49" t="s">
        <v>1297</v>
      </c>
      <c r="O373" s="49" t="s">
        <v>2419</v>
      </c>
      <c r="P373" t="s">
        <v>2420</v>
      </c>
      <c r="Q373" s="51">
        <v>4500</v>
      </c>
      <c r="R373" s="51">
        <v>4950</v>
      </c>
      <c r="S373" t="s">
        <v>2421</v>
      </c>
      <c r="T373" s="18">
        <v>45015</v>
      </c>
      <c r="U373" t="s">
        <v>2422</v>
      </c>
      <c r="V373" t="s">
        <v>2423</v>
      </c>
      <c r="W373" t="s">
        <v>95</v>
      </c>
      <c r="X373" t="s">
        <v>2424</v>
      </c>
      <c r="Y373" s="49">
        <v>372</v>
      </c>
    </row>
    <row r="374" spans="1:25">
      <c r="A374" s="49" t="s">
        <v>43</v>
      </c>
      <c r="B374" s="49" t="str">
        <f>IFERROR(IF(A374="","",A374&amp;COUNTIF(A$2:A374,A374)),"")</f>
        <v>社会38</v>
      </c>
      <c r="C374">
        <v>27</v>
      </c>
      <c r="D374">
        <v>373</v>
      </c>
      <c r="E374" t="s">
        <v>84</v>
      </c>
      <c r="F374" t="s">
        <v>42</v>
      </c>
      <c r="G374" t="s">
        <v>85</v>
      </c>
      <c r="H374" t="s">
        <v>2210</v>
      </c>
      <c r="K374" s="50">
        <v>9784623096527</v>
      </c>
      <c r="L374" t="s">
        <v>1296</v>
      </c>
      <c r="M374" s="49" t="s">
        <v>1297</v>
      </c>
      <c r="O374" s="49" t="s">
        <v>2425</v>
      </c>
      <c r="P374" t="s">
        <v>2426</v>
      </c>
      <c r="Q374" s="51">
        <v>3500</v>
      </c>
      <c r="R374" s="51">
        <v>3850</v>
      </c>
      <c r="S374" t="s">
        <v>2427</v>
      </c>
      <c r="T374" s="18">
        <v>45199</v>
      </c>
      <c r="U374" t="s">
        <v>2428</v>
      </c>
      <c r="V374" t="s">
        <v>2429</v>
      </c>
      <c r="W374" t="s">
        <v>95</v>
      </c>
      <c r="X374" t="s">
        <v>2430</v>
      </c>
      <c r="Y374" s="49">
        <v>373</v>
      </c>
    </row>
    <row r="375" spans="1:25">
      <c r="A375" s="49" t="s">
        <v>43</v>
      </c>
      <c r="B375" s="49" t="str">
        <f>IFERROR(IF(A375="","",A375&amp;COUNTIF(A$2:A375,A375)),"")</f>
        <v>社会39</v>
      </c>
      <c r="C375">
        <v>27</v>
      </c>
      <c r="D375">
        <v>374</v>
      </c>
      <c r="E375" t="s">
        <v>84</v>
      </c>
      <c r="F375" t="s">
        <v>42</v>
      </c>
      <c r="G375" t="s">
        <v>85</v>
      </c>
      <c r="H375" t="s">
        <v>2210</v>
      </c>
      <c r="K375" s="50">
        <v>9784623095438</v>
      </c>
      <c r="L375" t="s">
        <v>1296</v>
      </c>
      <c r="M375" s="49" t="s">
        <v>1297</v>
      </c>
      <c r="O375" s="49" t="s">
        <v>2431</v>
      </c>
      <c r="P375" t="s">
        <v>2432</v>
      </c>
      <c r="Q375" s="51">
        <v>4500</v>
      </c>
      <c r="R375" s="51">
        <v>4950</v>
      </c>
      <c r="S375" t="s">
        <v>2433</v>
      </c>
      <c r="T375" s="18">
        <v>45108</v>
      </c>
      <c r="U375" t="s">
        <v>2434</v>
      </c>
      <c r="V375" t="s">
        <v>2435</v>
      </c>
      <c r="W375" t="s">
        <v>95</v>
      </c>
      <c r="X375" t="s">
        <v>2436</v>
      </c>
      <c r="Y375" s="49">
        <v>374</v>
      </c>
    </row>
    <row r="376" spans="1:25">
      <c r="A376" s="49" t="s">
        <v>45</v>
      </c>
      <c r="B376" s="49" t="str">
        <f>IFERROR(IF(A376="","",A376&amp;COUNTIF(A$2:A376,A376)),"")</f>
        <v>法律・政治1</v>
      </c>
      <c r="C376">
        <v>27</v>
      </c>
      <c r="D376">
        <v>375</v>
      </c>
      <c r="E376" t="s">
        <v>84</v>
      </c>
      <c r="F376" t="s">
        <v>44</v>
      </c>
      <c r="G376" t="s">
        <v>85</v>
      </c>
      <c r="H376" t="s">
        <v>2437</v>
      </c>
      <c r="K376" s="50">
        <v>9784863102651</v>
      </c>
      <c r="L376" t="s">
        <v>1687</v>
      </c>
      <c r="M376" s="49" t="s">
        <v>1688</v>
      </c>
      <c r="O376" s="49" t="s">
        <v>2438</v>
      </c>
      <c r="P376" t="s">
        <v>2439</v>
      </c>
      <c r="Q376" s="51">
        <v>3900</v>
      </c>
      <c r="R376" s="51">
        <v>4290</v>
      </c>
      <c r="S376" t="s">
        <v>2440</v>
      </c>
      <c r="T376" t="s">
        <v>134</v>
      </c>
      <c r="U376" t="s">
        <v>2441</v>
      </c>
      <c r="V376" t="s">
        <v>2442</v>
      </c>
      <c r="W376" t="s">
        <v>95</v>
      </c>
      <c r="X376" t="s">
        <v>2443</v>
      </c>
      <c r="Y376" s="49">
        <v>375</v>
      </c>
    </row>
    <row r="377" spans="1:25">
      <c r="A377" s="49" t="s">
        <v>45</v>
      </c>
      <c r="B377" s="49" t="str">
        <f>IFERROR(IF(A377="","",A377&amp;COUNTIF(A$2:A377,A377)),"")</f>
        <v>法律・政治2</v>
      </c>
      <c r="C377">
        <v>27</v>
      </c>
      <c r="D377">
        <v>376</v>
      </c>
      <c r="E377" t="s">
        <v>84</v>
      </c>
      <c r="F377" t="s">
        <v>44</v>
      </c>
      <c r="G377" t="s">
        <v>85</v>
      </c>
      <c r="H377" t="s">
        <v>2437</v>
      </c>
      <c r="K377" s="50">
        <v>9784863102590</v>
      </c>
      <c r="L377" t="s">
        <v>1687</v>
      </c>
      <c r="M377" s="49" t="s">
        <v>1688</v>
      </c>
      <c r="O377" s="49" t="s">
        <v>2444</v>
      </c>
      <c r="P377" t="s">
        <v>2445</v>
      </c>
      <c r="Q377" s="51">
        <v>1900</v>
      </c>
      <c r="R377" s="51">
        <v>2090</v>
      </c>
      <c r="S377" t="s">
        <v>2446</v>
      </c>
      <c r="T377" t="s">
        <v>308</v>
      </c>
      <c r="U377" t="s">
        <v>2447</v>
      </c>
      <c r="V377" t="s">
        <v>2448</v>
      </c>
      <c r="W377" t="s">
        <v>95</v>
      </c>
      <c r="X377" t="s">
        <v>2449</v>
      </c>
      <c r="Y377" s="49">
        <v>376</v>
      </c>
    </row>
    <row r="378" spans="1:25">
      <c r="A378" s="49" t="s">
        <v>45</v>
      </c>
      <c r="B378" s="49" t="str">
        <f>IFERROR(IF(A378="","",A378&amp;COUNTIF(A$2:A378,A378)),"")</f>
        <v>法律・政治3</v>
      </c>
      <c r="C378">
        <v>27</v>
      </c>
      <c r="D378">
        <v>377</v>
      </c>
      <c r="E378" t="s">
        <v>84</v>
      </c>
      <c r="F378" t="s">
        <v>44</v>
      </c>
      <c r="G378" t="s">
        <v>85</v>
      </c>
      <c r="H378" t="s">
        <v>2437</v>
      </c>
      <c r="K378" s="50">
        <v>9784872597721</v>
      </c>
      <c r="L378" t="s">
        <v>1695</v>
      </c>
      <c r="M378" s="49" t="s">
        <v>1696</v>
      </c>
      <c r="O378" s="49" t="s">
        <v>2450</v>
      </c>
      <c r="P378" t="s">
        <v>2451</v>
      </c>
      <c r="Q378" s="51">
        <v>6000</v>
      </c>
      <c r="R378" s="51">
        <v>6600</v>
      </c>
      <c r="S378" t="s">
        <v>2452</v>
      </c>
      <c r="T378" t="s">
        <v>274</v>
      </c>
      <c r="U378" t="s">
        <v>1723</v>
      </c>
      <c r="V378" t="s">
        <v>2453</v>
      </c>
      <c r="W378" t="s">
        <v>95</v>
      </c>
      <c r="X378" t="s">
        <v>2454</v>
      </c>
      <c r="Y378" s="49">
        <v>377</v>
      </c>
    </row>
    <row r="379" spans="1:25">
      <c r="A379" s="49" t="s">
        <v>45</v>
      </c>
      <c r="B379" s="49" t="str">
        <f>IFERROR(IF(A379="","",A379&amp;COUNTIF(A$2:A379,A379)),"")</f>
        <v>法律・政治4</v>
      </c>
      <c r="C379">
        <v>27</v>
      </c>
      <c r="D379">
        <v>378</v>
      </c>
      <c r="E379" t="s">
        <v>84</v>
      </c>
      <c r="F379" t="s">
        <v>44</v>
      </c>
      <c r="G379" t="s">
        <v>85</v>
      </c>
      <c r="H379" t="s">
        <v>2437</v>
      </c>
      <c r="K379" s="50">
        <v>9784872597752</v>
      </c>
      <c r="L379" t="s">
        <v>1695</v>
      </c>
      <c r="M379" s="49" t="s">
        <v>1696</v>
      </c>
      <c r="O379" s="49" t="s">
        <v>2455</v>
      </c>
      <c r="P379" t="s">
        <v>2456</v>
      </c>
      <c r="Q379" s="51">
        <v>4400</v>
      </c>
      <c r="R379" s="51">
        <v>4840</v>
      </c>
      <c r="S379" t="s">
        <v>2457</v>
      </c>
      <c r="T379" t="s">
        <v>274</v>
      </c>
      <c r="U379" t="s">
        <v>1190</v>
      </c>
      <c r="V379" t="s">
        <v>2458</v>
      </c>
      <c r="W379" t="s">
        <v>95</v>
      </c>
      <c r="X379" t="s">
        <v>2459</v>
      </c>
      <c r="Y379" s="49">
        <v>378</v>
      </c>
    </row>
    <row r="380" spans="1:25">
      <c r="A380" s="49" t="s">
        <v>45</v>
      </c>
      <c r="B380" s="49" t="str">
        <f>IFERROR(IF(A380="","",A380&amp;COUNTIF(A$2:A380,A380)),"")</f>
        <v>法律・政治5</v>
      </c>
      <c r="C380">
        <v>27</v>
      </c>
      <c r="D380">
        <v>379</v>
      </c>
      <c r="E380" t="s">
        <v>84</v>
      </c>
      <c r="F380" t="s">
        <v>44</v>
      </c>
      <c r="G380" t="s">
        <v>85</v>
      </c>
      <c r="H380" t="s">
        <v>2437</v>
      </c>
      <c r="K380" s="50">
        <v>9784313051034</v>
      </c>
      <c r="L380" t="s">
        <v>2460</v>
      </c>
      <c r="M380" s="49" t="s">
        <v>2461</v>
      </c>
      <c r="O380" s="49" t="s">
        <v>2462</v>
      </c>
      <c r="P380" t="s">
        <v>2463</v>
      </c>
      <c r="Q380" s="51">
        <v>24000</v>
      </c>
      <c r="R380" s="51">
        <v>26400</v>
      </c>
      <c r="S380" t="s">
        <v>2464</v>
      </c>
      <c r="T380" t="s">
        <v>134</v>
      </c>
      <c r="U380" t="s">
        <v>2465</v>
      </c>
      <c r="V380" t="s">
        <v>2466</v>
      </c>
      <c r="W380" t="s">
        <v>95</v>
      </c>
      <c r="X380" t="s">
        <v>2467</v>
      </c>
      <c r="Y380" s="49">
        <v>379</v>
      </c>
    </row>
    <row r="381" spans="1:25">
      <c r="A381" s="49" t="s">
        <v>45</v>
      </c>
      <c r="B381" s="49" t="str">
        <f>IFERROR(IF(A381="","",A381&amp;COUNTIF(A$2:A381,A381)),"")</f>
        <v>法律・政治6</v>
      </c>
      <c r="C381">
        <v>27</v>
      </c>
      <c r="D381">
        <v>380</v>
      </c>
      <c r="E381" t="s">
        <v>84</v>
      </c>
      <c r="F381" t="s">
        <v>44</v>
      </c>
      <c r="G381" t="s">
        <v>85</v>
      </c>
      <c r="H381" t="s">
        <v>2437</v>
      </c>
      <c r="K381" s="50">
        <v>9784313113114</v>
      </c>
      <c r="L381" t="s">
        <v>2460</v>
      </c>
      <c r="M381" s="49" t="s">
        <v>2461</v>
      </c>
      <c r="O381" s="49" t="s">
        <v>2468</v>
      </c>
      <c r="P381" t="s">
        <v>2469</v>
      </c>
      <c r="Q381" s="51">
        <v>10000</v>
      </c>
      <c r="R381" s="51">
        <v>11000</v>
      </c>
      <c r="S381" t="s">
        <v>2470</v>
      </c>
      <c r="T381" t="s">
        <v>274</v>
      </c>
      <c r="U381" t="s">
        <v>2471</v>
      </c>
      <c r="V381" t="s">
        <v>2472</v>
      </c>
      <c r="W381" t="s">
        <v>95</v>
      </c>
      <c r="X381" t="s">
        <v>2473</v>
      </c>
      <c r="Y381" s="49">
        <v>380</v>
      </c>
    </row>
    <row r="382" spans="1:25">
      <c r="A382" s="49" t="s">
        <v>45</v>
      </c>
      <c r="B382" s="49" t="str">
        <f>IFERROR(IF(A382="","",A382&amp;COUNTIF(A$2:A382,A382)),"")</f>
        <v>法律・政治7</v>
      </c>
      <c r="C382">
        <v>27</v>
      </c>
      <c r="D382">
        <v>381</v>
      </c>
      <c r="E382" t="s">
        <v>84</v>
      </c>
      <c r="F382" t="s">
        <v>44</v>
      </c>
      <c r="G382" t="s">
        <v>85</v>
      </c>
      <c r="H382" t="s">
        <v>2437</v>
      </c>
      <c r="K382" s="50">
        <v>9784326404223</v>
      </c>
      <c r="L382" t="s">
        <v>1180</v>
      </c>
      <c r="M382" s="49" t="s">
        <v>1181</v>
      </c>
      <c r="O382" s="49" t="s">
        <v>2474</v>
      </c>
      <c r="P382" t="s">
        <v>2475</v>
      </c>
      <c r="Q382" s="51">
        <v>6000</v>
      </c>
      <c r="R382" s="51">
        <v>6600</v>
      </c>
      <c r="S382" t="s">
        <v>2476</v>
      </c>
      <c r="T382" t="s">
        <v>155</v>
      </c>
      <c r="U382" t="s">
        <v>1638</v>
      </c>
      <c r="V382" t="s">
        <v>2477</v>
      </c>
      <c r="W382" t="s">
        <v>95</v>
      </c>
      <c r="X382" t="s">
        <v>2478</v>
      </c>
      <c r="Y382" s="49">
        <v>381</v>
      </c>
    </row>
    <row r="383" spans="1:25">
      <c r="A383" s="49" t="s">
        <v>45</v>
      </c>
      <c r="B383" s="49" t="str">
        <f>IFERROR(IF(A383="","",A383&amp;COUNTIF(A$2:A383,A383)),"")</f>
        <v>法律・政治8</v>
      </c>
      <c r="C383">
        <v>27</v>
      </c>
      <c r="D383">
        <v>382</v>
      </c>
      <c r="E383" t="s">
        <v>84</v>
      </c>
      <c r="F383" t="s">
        <v>44</v>
      </c>
      <c r="G383" t="s">
        <v>85</v>
      </c>
      <c r="H383" t="s">
        <v>2437</v>
      </c>
      <c r="K383" s="50">
        <v>9784771037557</v>
      </c>
      <c r="L383" t="s">
        <v>1199</v>
      </c>
      <c r="M383" s="49" t="s">
        <v>1200</v>
      </c>
      <c r="O383" s="49" t="s">
        <v>2479</v>
      </c>
      <c r="P383" t="s">
        <v>2480</v>
      </c>
      <c r="Q383" s="51">
        <v>6200</v>
      </c>
      <c r="R383" s="51">
        <v>6820</v>
      </c>
      <c r="S383" t="s">
        <v>2481</v>
      </c>
      <c r="T383" t="s">
        <v>134</v>
      </c>
      <c r="U383" t="s">
        <v>2482</v>
      </c>
      <c r="V383" t="s">
        <v>2483</v>
      </c>
      <c r="W383" t="s">
        <v>95</v>
      </c>
      <c r="X383" t="s">
        <v>2484</v>
      </c>
      <c r="Y383" s="49">
        <v>382</v>
      </c>
    </row>
    <row r="384" spans="1:25">
      <c r="A384" s="49" t="s">
        <v>45</v>
      </c>
      <c r="B384" s="49" t="str">
        <f>IFERROR(IF(A384="","",A384&amp;COUNTIF(A$2:A384,A384)),"")</f>
        <v>法律・政治9</v>
      </c>
      <c r="C384">
        <v>27</v>
      </c>
      <c r="D384">
        <v>383</v>
      </c>
      <c r="E384" t="s">
        <v>84</v>
      </c>
      <c r="F384" t="s">
        <v>44</v>
      </c>
      <c r="G384" t="s">
        <v>85</v>
      </c>
      <c r="H384" t="s">
        <v>2437</v>
      </c>
      <c r="K384" s="50">
        <v>9784861829628</v>
      </c>
      <c r="L384" t="s">
        <v>1206</v>
      </c>
      <c r="M384" s="49" t="s">
        <v>1207</v>
      </c>
      <c r="O384" s="49" t="s">
        <v>2485</v>
      </c>
      <c r="P384" t="s">
        <v>2486</v>
      </c>
      <c r="Q384" s="51">
        <v>6000</v>
      </c>
      <c r="R384" s="51">
        <v>6600</v>
      </c>
      <c r="S384" t="s">
        <v>2487</v>
      </c>
      <c r="T384" t="s">
        <v>274</v>
      </c>
      <c r="U384" t="s">
        <v>2488</v>
      </c>
      <c r="V384" t="s">
        <v>2489</v>
      </c>
      <c r="W384" t="s">
        <v>95</v>
      </c>
      <c r="X384" t="s">
        <v>2490</v>
      </c>
      <c r="Y384" s="49">
        <v>383</v>
      </c>
    </row>
    <row r="385" spans="1:25">
      <c r="A385" s="49" t="s">
        <v>45</v>
      </c>
      <c r="B385" s="49" t="str">
        <f>IFERROR(IF(A385="","",A385&amp;COUNTIF(A$2:A385,A385)),"")</f>
        <v>法律・政治10</v>
      </c>
      <c r="C385">
        <v>27</v>
      </c>
      <c r="D385">
        <v>384</v>
      </c>
      <c r="E385" t="s">
        <v>84</v>
      </c>
      <c r="F385" t="s">
        <v>44</v>
      </c>
      <c r="G385" t="s">
        <v>85</v>
      </c>
      <c r="H385" t="s">
        <v>2437</v>
      </c>
      <c r="K385" s="50">
        <v>9784845117987</v>
      </c>
      <c r="L385" t="s">
        <v>2279</v>
      </c>
      <c r="M385" s="49" t="s">
        <v>2280</v>
      </c>
      <c r="O385" s="49" t="s">
        <v>2491</v>
      </c>
      <c r="P385" t="s">
        <v>2492</v>
      </c>
      <c r="Q385" s="51">
        <v>8000</v>
      </c>
      <c r="R385" s="51">
        <v>8800</v>
      </c>
      <c r="S385" t="s">
        <v>2493</v>
      </c>
      <c r="T385" s="17">
        <v>44958</v>
      </c>
      <c r="U385" t="s">
        <v>2494</v>
      </c>
      <c r="V385" t="s">
        <v>2495</v>
      </c>
      <c r="W385" t="s">
        <v>95</v>
      </c>
      <c r="X385" t="s">
        <v>2496</v>
      </c>
      <c r="Y385" s="49">
        <v>384</v>
      </c>
    </row>
    <row r="386" spans="1:25">
      <c r="A386" s="49" t="s">
        <v>45</v>
      </c>
      <c r="B386" s="49" t="str">
        <f>IFERROR(IF(A386="","",A386&amp;COUNTIF(A$2:A386,A386)),"")</f>
        <v>法律・政治11</v>
      </c>
      <c r="C386">
        <v>27</v>
      </c>
      <c r="D386">
        <v>385</v>
      </c>
      <c r="E386" t="s">
        <v>84</v>
      </c>
      <c r="F386" t="s">
        <v>44</v>
      </c>
      <c r="G386" t="s">
        <v>85</v>
      </c>
      <c r="H386" t="s">
        <v>2437</v>
      </c>
      <c r="K386" s="50">
        <v>9784845118021</v>
      </c>
      <c r="L386" t="s">
        <v>2279</v>
      </c>
      <c r="M386" s="49" t="s">
        <v>2280</v>
      </c>
      <c r="O386" s="49" t="s">
        <v>2497</v>
      </c>
      <c r="P386" t="s">
        <v>2498</v>
      </c>
      <c r="Q386" s="51">
        <v>4000</v>
      </c>
      <c r="R386" s="51">
        <v>4400</v>
      </c>
      <c r="S386" t="s">
        <v>2499</v>
      </c>
      <c r="T386" s="17">
        <v>44986</v>
      </c>
      <c r="U386" t="s">
        <v>2500</v>
      </c>
      <c r="V386" t="s">
        <v>2501</v>
      </c>
      <c r="W386" t="s">
        <v>95</v>
      </c>
      <c r="X386" t="s">
        <v>2502</v>
      </c>
      <c r="Y386" s="49">
        <v>385</v>
      </c>
    </row>
    <row r="387" spans="1:25">
      <c r="A387" s="49" t="s">
        <v>45</v>
      </c>
      <c r="B387" s="49" t="str">
        <f>IFERROR(IF(A387="","",A387&amp;COUNTIF(A$2:A387,A387)),"")</f>
        <v>法律・政治12</v>
      </c>
      <c r="C387">
        <v>27</v>
      </c>
      <c r="D387">
        <v>386</v>
      </c>
      <c r="E387" t="s">
        <v>84</v>
      </c>
      <c r="F387" t="s">
        <v>44</v>
      </c>
      <c r="G387" t="s">
        <v>85</v>
      </c>
      <c r="H387" t="s">
        <v>2437</v>
      </c>
      <c r="K387" s="50">
        <v>9784845118144</v>
      </c>
      <c r="L387" t="s">
        <v>2279</v>
      </c>
      <c r="M387" s="49" t="s">
        <v>2280</v>
      </c>
      <c r="O387" s="49" t="s">
        <v>2503</v>
      </c>
      <c r="P387" t="s">
        <v>2504</v>
      </c>
      <c r="Q387" s="51">
        <v>5300</v>
      </c>
      <c r="R387" s="51">
        <v>5830</v>
      </c>
      <c r="S387" t="s">
        <v>2505</v>
      </c>
      <c r="T387" s="17">
        <v>45017</v>
      </c>
      <c r="U387" t="s">
        <v>2506</v>
      </c>
      <c r="V387" t="s">
        <v>2507</v>
      </c>
      <c r="W387" t="s">
        <v>95</v>
      </c>
      <c r="X387" t="s">
        <v>2508</v>
      </c>
      <c r="Y387" s="49">
        <v>386</v>
      </c>
    </row>
    <row r="388" spans="1:25">
      <c r="A388" s="49" t="s">
        <v>45</v>
      </c>
      <c r="B388" s="49" t="str">
        <f>IFERROR(IF(A388="","",A388&amp;COUNTIF(A$2:A388,A388)),"")</f>
        <v>法律・政治13</v>
      </c>
      <c r="C388">
        <v>27</v>
      </c>
      <c r="D388">
        <v>387</v>
      </c>
      <c r="E388" t="s">
        <v>84</v>
      </c>
      <c r="F388" t="s">
        <v>44</v>
      </c>
      <c r="G388" t="s">
        <v>85</v>
      </c>
      <c r="H388" t="s">
        <v>2437</v>
      </c>
      <c r="K388" s="50">
        <v>9784845118151</v>
      </c>
      <c r="L388" t="s">
        <v>2279</v>
      </c>
      <c r="M388" s="49" t="s">
        <v>2280</v>
      </c>
      <c r="O388" s="49" t="s">
        <v>2509</v>
      </c>
      <c r="P388" t="s">
        <v>2504</v>
      </c>
      <c r="Q388" s="51">
        <v>4500</v>
      </c>
      <c r="R388" s="51">
        <v>4950</v>
      </c>
      <c r="S388" t="s">
        <v>2510</v>
      </c>
      <c r="T388" s="17">
        <v>45078</v>
      </c>
      <c r="U388" t="s">
        <v>2511</v>
      </c>
      <c r="V388" t="s">
        <v>2512</v>
      </c>
      <c r="W388" t="s">
        <v>95</v>
      </c>
      <c r="X388" t="s">
        <v>2513</v>
      </c>
      <c r="Y388" s="49">
        <v>387</v>
      </c>
    </row>
    <row r="389" spans="1:25">
      <c r="A389" s="49" t="s">
        <v>45</v>
      </c>
      <c r="B389" s="49" t="str">
        <f>IFERROR(IF(A389="","",A389&amp;COUNTIF(A$2:A389,A389)),"")</f>
        <v>法律・政治14</v>
      </c>
      <c r="C389">
        <v>28</v>
      </c>
      <c r="D389">
        <v>388</v>
      </c>
      <c r="E389" t="s">
        <v>84</v>
      </c>
      <c r="F389" t="s">
        <v>44</v>
      </c>
      <c r="G389" t="s">
        <v>85</v>
      </c>
      <c r="H389" t="s">
        <v>2437</v>
      </c>
      <c r="K389" s="50">
        <v>9784845118168</v>
      </c>
      <c r="L389" t="s">
        <v>2279</v>
      </c>
      <c r="M389" s="49" t="s">
        <v>2280</v>
      </c>
      <c r="O389" s="49" t="s">
        <v>2514</v>
      </c>
      <c r="P389" t="s">
        <v>2504</v>
      </c>
      <c r="Q389" s="51">
        <v>4500</v>
      </c>
      <c r="R389" s="51">
        <v>4950</v>
      </c>
      <c r="S389" t="s">
        <v>2515</v>
      </c>
      <c r="T389" s="17">
        <v>45170</v>
      </c>
      <c r="U389" t="s">
        <v>2511</v>
      </c>
      <c r="V389" t="s">
        <v>2516</v>
      </c>
      <c r="W389" t="s">
        <v>95</v>
      </c>
      <c r="X389" t="s">
        <v>2517</v>
      </c>
      <c r="Y389" s="49">
        <v>388</v>
      </c>
    </row>
    <row r="390" spans="1:25">
      <c r="A390" s="49" t="s">
        <v>45</v>
      </c>
      <c r="B390" s="49" t="str">
        <f>IFERROR(IF(A390="","",A390&amp;COUNTIF(A$2:A390,A390)),"")</f>
        <v>法律・政治15</v>
      </c>
      <c r="C390">
        <v>28</v>
      </c>
      <c r="D390">
        <v>389</v>
      </c>
      <c r="E390" t="s">
        <v>84</v>
      </c>
      <c r="F390" t="s">
        <v>44</v>
      </c>
      <c r="G390" t="s">
        <v>85</v>
      </c>
      <c r="H390" t="s">
        <v>2437</v>
      </c>
      <c r="K390" s="50">
        <v>9784845117932</v>
      </c>
      <c r="L390" t="s">
        <v>2279</v>
      </c>
      <c r="M390" s="49" t="s">
        <v>2280</v>
      </c>
      <c r="O390" s="49" t="s">
        <v>2518</v>
      </c>
      <c r="P390" t="s">
        <v>2519</v>
      </c>
      <c r="Q390" s="51">
        <v>7000</v>
      </c>
      <c r="R390" s="51">
        <v>7700</v>
      </c>
      <c r="S390" t="s">
        <v>2520</v>
      </c>
      <c r="T390" s="17">
        <v>44927</v>
      </c>
      <c r="U390" t="s">
        <v>2521</v>
      </c>
      <c r="V390" t="s">
        <v>2522</v>
      </c>
      <c r="W390" t="s">
        <v>95</v>
      </c>
      <c r="X390" t="s">
        <v>2523</v>
      </c>
      <c r="Y390" s="49">
        <v>389</v>
      </c>
    </row>
    <row r="391" spans="1:25">
      <c r="A391" s="49" t="s">
        <v>45</v>
      </c>
      <c r="B391" s="49" t="str">
        <f>IFERROR(IF(A391="","",A391&amp;COUNTIF(A$2:A391,A391)),"")</f>
        <v>法律・政治16</v>
      </c>
      <c r="C391">
        <v>28</v>
      </c>
      <c r="D391">
        <v>390</v>
      </c>
      <c r="E391" t="s">
        <v>84</v>
      </c>
      <c r="F391" t="s">
        <v>44</v>
      </c>
      <c r="G391" t="s">
        <v>85</v>
      </c>
      <c r="H391" t="s">
        <v>2437</v>
      </c>
      <c r="K391" s="50">
        <v>9784845118113</v>
      </c>
      <c r="L391" t="s">
        <v>2279</v>
      </c>
      <c r="M391" s="49" t="s">
        <v>2280</v>
      </c>
      <c r="O391" s="49" t="s">
        <v>2524</v>
      </c>
      <c r="P391" t="s">
        <v>2525</v>
      </c>
      <c r="Q391" s="51">
        <v>5000</v>
      </c>
      <c r="R391" s="51">
        <v>5500</v>
      </c>
      <c r="S391" t="s">
        <v>2526</v>
      </c>
      <c r="T391" s="17">
        <v>44986</v>
      </c>
      <c r="U391" t="s">
        <v>2527</v>
      </c>
      <c r="V391" t="s">
        <v>2528</v>
      </c>
      <c r="W391" t="s">
        <v>95</v>
      </c>
      <c r="X391" t="s">
        <v>2529</v>
      </c>
      <c r="Y391" s="49">
        <v>390</v>
      </c>
    </row>
    <row r="392" spans="1:25">
      <c r="A392" s="49" t="s">
        <v>45</v>
      </c>
      <c r="B392" s="49" t="str">
        <f>IFERROR(IF(A392="","",A392&amp;COUNTIF(A$2:A392,A392)),"")</f>
        <v>法律・政治17</v>
      </c>
      <c r="C392">
        <v>28</v>
      </c>
      <c r="D392">
        <v>391</v>
      </c>
      <c r="E392" t="s">
        <v>84</v>
      </c>
      <c r="F392" t="s">
        <v>44</v>
      </c>
      <c r="G392" t="s">
        <v>85</v>
      </c>
      <c r="H392" t="s">
        <v>2437</v>
      </c>
      <c r="K392" s="50">
        <v>9784845118038</v>
      </c>
      <c r="L392" t="s">
        <v>2279</v>
      </c>
      <c r="M392" s="49" t="s">
        <v>2280</v>
      </c>
      <c r="O392" s="49" t="s">
        <v>2530</v>
      </c>
      <c r="P392" t="s">
        <v>2531</v>
      </c>
      <c r="Q392" s="51">
        <v>5300</v>
      </c>
      <c r="R392" s="51">
        <v>5830</v>
      </c>
      <c r="S392" t="s">
        <v>2532</v>
      </c>
      <c r="T392" s="17">
        <v>44958</v>
      </c>
      <c r="U392" t="s">
        <v>1819</v>
      </c>
      <c r="V392" t="s">
        <v>2533</v>
      </c>
      <c r="W392" t="s">
        <v>95</v>
      </c>
      <c r="X392" t="s">
        <v>2534</v>
      </c>
      <c r="Y392" s="49">
        <v>391</v>
      </c>
    </row>
    <row r="393" spans="1:25">
      <c r="A393" s="49" t="s">
        <v>45</v>
      </c>
      <c r="B393" s="49" t="str">
        <f>IFERROR(IF(A393="","",A393&amp;COUNTIF(A$2:A393,A393)),"")</f>
        <v>法律・政治18</v>
      </c>
      <c r="C393">
        <v>28</v>
      </c>
      <c r="D393">
        <v>392</v>
      </c>
      <c r="E393" t="s">
        <v>84</v>
      </c>
      <c r="F393" t="s">
        <v>44</v>
      </c>
      <c r="G393" t="s">
        <v>85</v>
      </c>
      <c r="H393" t="s">
        <v>2437</v>
      </c>
      <c r="K393" s="50">
        <v>9784797243123</v>
      </c>
      <c r="L393" t="s">
        <v>2535</v>
      </c>
      <c r="M393" s="49" t="s">
        <v>2536</v>
      </c>
      <c r="O393" s="49" t="s">
        <v>2537</v>
      </c>
      <c r="P393" t="s">
        <v>2538</v>
      </c>
      <c r="Q393" s="51">
        <v>60000</v>
      </c>
      <c r="R393" s="51">
        <v>66000</v>
      </c>
      <c r="S393" t="s">
        <v>2539</v>
      </c>
      <c r="T393" t="s">
        <v>127</v>
      </c>
      <c r="U393" t="s">
        <v>2540</v>
      </c>
      <c r="V393" t="s">
        <v>2541</v>
      </c>
      <c r="W393" t="s">
        <v>95</v>
      </c>
      <c r="X393" t="s">
        <v>2542</v>
      </c>
      <c r="Y393" s="49">
        <v>392</v>
      </c>
    </row>
    <row r="394" spans="1:25">
      <c r="A394" s="49" t="s">
        <v>45</v>
      </c>
      <c r="B394" s="49" t="str">
        <f>IFERROR(IF(A394="","",A394&amp;COUNTIF(A$2:A394,A394)),"")</f>
        <v>法律・政治19</v>
      </c>
      <c r="C394">
        <v>28</v>
      </c>
      <c r="D394">
        <v>393</v>
      </c>
      <c r="E394" t="s">
        <v>84</v>
      </c>
      <c r="F394" t="s">
        <v>44</v>
      </c>
      <c r="G394" t="s">
        <v>85</v>
      </c>
      <c r="H394" t="s">
        <v>2437</v>
      </c>
      <c r="L394" t="s">
        <v>2535</v>
      </c>
      <c r="M394" s="49" t="s">
        <v>2536</v>
      </c>
      <c r="O394" s="49" t="s">
        <v>2543</v>
      </c>
      <c r="P394" t="s">
        <v>2544</v>
      </c>
      <c r="Q394" s="51">
        <v>46000</v>
      </c>
      <c r="R394" s="51">
        <v>50600</v>
      </c>
      <c r="S394" t="s">
        <v>2545</v>
      </c>
      <c r="T394" t="s">
        <v>274</v>
      </c>
      <c r="U394" t="s">
        <v>2546</v>
      </c>
      <c r="V394" t="s">
        <v>2547</v>
      </c>
      <c r="W394" t="s">
        <v>95</v>
      </c>
      <c r="X394" t="s">
        <v>2548</v>
      </c>
      <c r="Y394" s="49">
        <v>393</v>
      </c>
    </row>
    <row r="395" spans="1:25">
      <c r="A395" s="49" t="s">
        <v>45</v>
      </c>
      <c r="B395" s="49" t="str">
        <f>IFERROR(IF(A395="","",A395&amp;COUNTIF(A$2:A395,A395)),"")</f>
        <v>法律・政治20</v>
      </c>
      <c r="C395">
        <v>28</v>
      </c>
      <c r="D395">
        <v>394</v>
      </c>
      <c r="E395" t="s">
        <v>84</v>
      </c>
      <c r="F395" t="s">
        <v>44</v>
      </c>
      <c r="G395" t="s">
        <v>85</v>
      </c>
      <c r="H395" t="s">
        <v>2437</v>
      </c>
      <c r="K395" s="50">
        <v>9784797228618</v>
      </c>
      <c r="L395" t="s">
        <v>2535</v>
      </c>
      <c r="M395" s="49" t="s">
        <v>2536</v>
      </c>
      <c r="O395" s="49" t="s">
        <v>2549</v>
      </c>
      <c r="P395" t="s">
        <v>2550</v>
      </c>
      <c r="Q395" s="51">
        <v>5400</v>
      </c>
      <c r="R395" s="51">
        <v>5940</v>
      </c>
      <c r="S395" t="s">
        <v>2551</v>
      </c>
      <c r="T395" t="s">
        <v>106</v>
      </c>
      <c r="U395" t="s">
        <v>2552</v>
      </c>
      <c r="V395" t="s">
        <v>2553</v>
      </c>
      <c r="W395" t="s">
        <v>95</v>
      </c>
      <c r="X395" t="s">
        <v>2554</v>
      </c>
      <c r="Y395" s="49">
        <v>394</v>
      </c>
    </row>
    <row r="396" spans="1:25">
      <c r="A396" s="49" t="s">
        <v>45</v>
      </c>
      <c r="B396" s="49" t="str">
        <f>IFERROR(IF(A396="","",A396&amp;COUNTIF(A$2:A396,A396)),"")</f>
        <v>法律・政治21</v>
      </c>
      <c r="C396">
        <v>28</v>
      </c>
      <c r="D396">
        <v>395</v>
      </c>
      <c r="E396" t="s">
        <v>84</v>
      </c>
      <c r="F396" t="s">
        <v>44</v>
      </c>
      <c r="G396" t="s">
        <v>85</v>
      </c>
      <c r="H396" t="s">
        <v>2437</v>
      </c>
      <c r="K396" s="50">
        <v>9784797257090</v>
      </c>
      <c r="L396" t="s">
        <v>2535</v>
      </c>
      <c r="M396" s="49" t="s">
        <v>2536</v>
      </c>
      <c r="O396" s="49" t="s">
        <v>2555</v>
      </c>
      <c r="P396" t="s">
        <v>2556</v>
      </c>
      <c r="Q396" s="51">
        <v>15000</v>
      </c>
      <c r="R396" s="51">
        <v>16500</v>
      </c>
      <c r="S396" t="s">
        <v>2557</v>
      </c>
      <c r="T396" t="s">
        <v>134</v>
      </c>
      <c r="U396" t="s">
        <v>2558</v>
      </c>
      <c r="V396" t="s">
        <v>2559</v>
      </c>
      <c r="W396" t="s">
        <v>95</v>
      </c>
      <c r="X396" t="s">
        <v>2560</v>
      </c>
      <c r="Y396" s="49">
        <v>395</v>
      </c>
    </row>
    <row r="397" spans="1:25">
      <c r="A397" s="49" t="s">
        <v>45</v>
      </c>
      <c r="B397" s="49" t="str">
        <f>IFERROR(IF(A397="","",A397&amp;COUNTIF(A$2:A397,A397)),"")</f>
        <v>法律・政治22</v>
      </c>
      <c r="C397">
        <v>28</v>
      </c>
      <c r="D397">
        <v>396</v>
      </c>
      <c r="E397" t="s">
        <v>84</v>
      </c>
      <c r="F397" t="s">
        <v>44</v>
      </c>
      <c r="G397" t="s">
        <v>85</v>
      </c>
      <c r="H397" t="s">
        <v>2437</v>
      </c>
      <c r="L397" t="s">
        <v>2535</v>
      </c>
      <c r="M397" s="49" t="s">
        <v>2536</v>
      </c>
      <c r="O397" s="49" t="s">
        <v>2561</v>
      </c>
      <c r="P397" t="s">
        <v>2562</v>
      </c>
      <c r="Q397" s="51">
        <v>22800</v>
      </c>
      <c r="R397" s="51">
        <v>25080</v>
      </c>
      <c r="S397" t="s">
        <v>2563</v>
      </c>
      <c r="T397" t="s">
        <v>155</v>
      </c>
      <c r="U397" t="s">
        <v>2564</v>
      </c>
      <c r="V397" t="s">
        <v>2565</v>
      </c>
      <c r="W397" t="s">
        <v>95</v>
      </c>
      <c r="X397" t="s">
        <v>2566</v>
      </c>
      <c r="Y397" s="49">
        <v>396</v>
      </c>
    </row>
    <row r="398" spans="1:25">
      <c r="A398" s="49" t="s">
        <v>45</v>
      </c>
      <c r="B398" s="49" t="str">
        <f>IFERROR(IF(A398="","",A398&amp;COUNTIF(A$2:A398,A398)),"")</f>
        <v>法律・政治23</v>
      </c>
      <c r="C398">
        <v>28</v>
      </c>
      <c r="D398">
        <v>397</v>
      </c>
      <c r="E398" t="s">
        <v>84</v>
      </c>
      <c r="F398" t="s">
        <v>44</v>
      </c>
      <c r="G398" t="s">
        <v>85</v>
      </c>
      <c r="H398" t="s">
        <v>2437</v>
      </c>
      <c r="K398" s="50">
        <v>9784797213669</v>
      </c>
      <c r="L398" t="s">
        <v>2535</v>
      </c>
      <c r="M398" s="49" t="s">
        <v>2536</v>
      </c>
      <c r="O398" s="49" t="s">
        <v>2567</v>
      </c>
      <c r="P398" t="s">
        <v>2568</v>
      </c>
      <c r="Q398" s="51">
        <v>10000</v>
      </c>
      <c r="R398" s="51">
        <v>11000</v>
      </c>
      <c r="S398" t="s">
        <v>2569</v>
      </c>
      <c r="T398" t="s">
        <v>231</v>
      </c>
      <c r="U398" t="s">
        <v>2570</v>
      </c>
      <c r="V398" t="s">
        <v>2571</v>
      </c>
      <c r="W398" t="s">
        <v>95</v>
      </c>
      <c r="X398" t="s">
        <v>2572</v>
      </c>
      <c r="Y398" s="49">
        <v>397</v>
      </c>
    </row>
    <row r="399" spans="1:25">
      <c r="A399" s="49" t="s">
        <v>45</v>
      </c>
      <c r="B399" s="49" t="str">
        <f>IFERROR(IF(A399="","",A399&amp;COUNTIF(A$2:A399,A399)),"")</f>
        <v>法律・政治24</v>
      </c>
      <c r="C399">
        <v>28</v>
      </c>
      <c r="D399">
        <v>398</v>
      </c>
      <c r="E399" t="s">
        <v>84</v>
      </c>
      <c r="F399" t="s">
        <v>44</v>
      </c>
      <c r="G399" t="s">
        <v>85</v>
      </c>
      <c r="H399" t="s">
        <v>2437</v>
      </c>
      <c r="K399" s="50">
        <v>9784797242126</v>
      </c>
      <c r="L399" t="s">
        <v>2535</v>
      </c>
      <c r="M399" s="49" t="s">
        <v>2536</v>
      </c>
      <c r="O399" s="49" t="s">
        <v>2573</v>
      </c>
      <c r="P399" t="s">
        <v>2574</v>
      </c>
      <c r="Q399" s="51">
        <v>68000</v>
      </c>
      <c r="R399" s="51">
        <v>74800</v>
      </c>
      <c r="S399" t="s">
        <v>2575</v>
      </c>
      <c r="T399" t="s">
        <v>127</v>
      </c>
      <c r="U399" t="s">
        <v>2576</v>
      </c>
      <c r="V399" t="s">
        <v>2577</v>
      </c>
      <c r="W399" t="s">
        <v>95</v>
      </c>
      <c r="X399" t="s">
        <v>2578</v>
      </c>
      <c r="Y399" s="49">
        <v>398</v>
      </c>
    </row>
    <row r="400" spans="1:25">
      <c r="A400" s="49" t="s">
        <v>45</v>
      </c>
      <c r="B400" s="49" t="str">
        <f>IFERROR(IF(A400="","",A400&amp;COUNTIF(A$2:A400,A400)),"")</f>
        <v>法律・政治25</v>
      </c>
      <c r="C400">
        <v>28</v>
      </c>
      <c r="D400">
        <v>399</v>
      </c>
      <c r="E400" t="s">
        <v>84</v>
      </c>
      <c r="F400" t="s">
        <v>44</v>
      </c>
      <c r="G400" t="s">
        <v>85</v>
      </c>
      <c r="H400" t="s">
        <v>2437</v>
      </c>
      <c r="K400" s="50">
        <v>9784797212280</v>
      </c>
      <c r="L400" t="s">
        <v>2535</v>
      </c>
      <c r="M400" s="49" t="s">
        <v>2536</v>
      </c>
      <c r="O400" s="49" t="s">
        <v>2579</v>
      </c>
      <c r="P400" t="s">
        <v>2580</v>
      </c>
      <c r="Q400" s="51">
        <v>5200</v>
      </c>
      <c r="R400" s="51">
        <v>5720</v>
      </c>
      <c r="S400" t="s">
        <v>2581</v>
      </c>
      <c r="T400" t="s">
        <v>155</v>
      </c>
      <c r="U400" t="s">
        <v>2582</v>
      </c>
      <c r="V400" t="s">
        <v>2583</v>
      </c>
      <c r="W400" t="s">
        <v>95</v>
      </c>
      <c r="X400" t="s">
        <v>2584</v>
      </c>
      <c r="Y400" s="49">
        <v>399</v>
      </c>
    </row>
    <row r="401" spans="1:25">
      <c r="A401" s="49" t="s">
        <v>45</v>
      </c>
      <c r="B401" s="49" t="str">
        <f>IFERROR(IF(A401="","",A401&amp;COUNTIF(A$2:A401,A401)),"")</f>
        <v>法律・政治26</v>
      </c>
      <c r="C401">
        <v>28</v>
      </c>
      <c r="D401">
        <v>400</v>
      </c>
      <c r="E401" t="s">
        <v>84</v>
      </c>
      <c r="F401" t="s">
        <v>44</v>
      </c>
      <c r="G401" t="s">
        <v>85</v>
      </c>
      <c r="H401" t="s">
        <v>2437</v>
      </c>
      <c r="L401" t="s">
        <v>2535</v>
      </c>
      <c r="M401" s="49" t="s">
        <v>2536</v>
      </c>
      <c r="O401" s="49" t="s">
        <v>2585</v>
      </c>
      <c r="P401" t="s">
        <v>2586</v>
      </c>
      <c r="Q401" s="51">
        <v>60000</v>
      </c>
      <c r="R401" s="51">
        <v>66000</v>
      </c>
      <c r="S401" t="s">
        <v>2587</v>
      </c>
      <c r="T401" t="s">
        <v>127</v>
      </c>
      <c r="U401" t="s">
        <v>2588</v>
      </c>
      <c r="V401" t="s">
        <v>2589</v>
      </c>
      <c r="W401" t="s">
        <v>95</v>
      </c>
      <c r="X401" t="s">
        <v>2590</v>
      </c>
      <c r="Y401" s="49">
        <v>400</v>
      </c>
    </row>
    <row r="402" spans="1:25">
      <c r="A402" s="49" t="s">
        <v>45</v>
      </c>
      <c r="B402" s="49" t="str">
        <f>IFERROR(IF(A402="","",A402&amp;COUNTIF(A$2:A402,A402)),"")</f>
        <v>法律・政治27</v>
      </c>
      <c r="C402">
        <v>28</v>
      </c>
      <c r="D402">
        <v>401</v>
      </c>
      <c r="E402" t="s">
        <v>84</v>
      </c>
      <c r="F402" t="s">
        <v>44</v>
      </c>
      <c r="G402" t="s">
        <v>85</v>
      </c>
      <c r="H402" t="s">
        <v>2437</v>
      </c>
      <c r="K402" s="50">
        <v>9784474091825</v>
      </c>
      <c r="L402" t="s">
        <v>2591</v>
      </c>
      <c r="M402" s="49" t="s">
        <v>2592</v>
      </c>
      <c r="O402" s="49" t="s">
        <v>2593</v>
      </c>
      <c r="P402" t="s">
        <v>2594</v>
      </c>
      <c r="Q402" s="51">
        <v>4500</v>
      </c>
      <c r="R402" s="51">
        <v>4950</v>
      </c>
      <c r="S402" t="s">
        <v>2595</v>
      </c>
      <c r="T402" t="s">
        <v>212</v>
      </c>
      <c r="U402" t="s">
        <v>2596</v>
      </c>
      <c r="V402" t="s">
        <v>2597</v>
      </c>
      <c r="W402" t="s">
        <v>95</v>
      </c>
      <c r="X402" t="s">
        <v>2598</v>
      </c>
      <c r="Y402" s="49">
        <v>401</v>
      </c>
    </row>
    <row r="403" spans="1:25">
      <c r="A403" s="49" t="s">
        <v>45</v>
      </c>
      <c r="B403" s="49" t="str">
        <f>IFERROR(IF(A403="","",A403&amp;COUNTIF(A$2:A403,A403)),"")</f>
        <v>法律・政治28</v>
      </c>
      <c r="C403">
        <v>28</v>
      </c>
      <c r="D403">
        <v>402</v>
      </c>
      <c r="E403" t="s">
        <v>84</v>
      </c>
      <c r="F403" t="s">
        <v>44</v>
      </c>
      <c r="G403" t="s">
        <v>85</v>
      </c>
      <c r="H403" t="s">
        <v>2437</v>
      </c>
      <c r="L403" t="s">
        <v>2591</v>
      </c>
      <c r="M403" s="49" t="s">
        <v>2592</v>
      </c>
      <c r="O403" s="49" t="s">
        <v>2599</v>
      </c>
      <c r="P403" t="s">
        <v>2600</v>
      </c>
      <c r="Q403" s="51">
        <v>80000</v>
      </c>
      <c r="R403" s="51">
        <v>88000</v>
      </c>
      <c r="S403" t="s">
        <v>2601</v>
      </c>
      <c r="T403" t="s">
        <v>127</v>
      </c>
      <c r="U403" t="s">
        <v>2602</v>
      </c>
      <c r="V403" t="s">
        <v>2603</v>
      </c>
      <c r="W403" t="s">
        <v>95</v>
      </c>
      <c r="X403" t="s">
        <v>2604</v>
      </c>
      <c r="Y403" s="49">
        <v>402</v>
      </c>
    </row>
    <row r="404" spans="1:25">
      <c r="A404" s="49" t="s">
        <v>45</v>
      </c>
      <c r="B404" s="49" t="str">
        <f>IFERROR(IF(A404="","",A404&amp;COUNTIF(A$2:A404,A404)),"")</f>
        <v>法律・政治29</v>
      </c>
      <c r="C404">
        <v>28</v>
      </c>
      <c r="D404">
        <v>403</v>
      </c>
      <c r="E404" t="s">
        <v>84</v>
      </c>
      <c r="F404" t="s">
        <v>44</v>
      </c>
      <c r="G404" t="s">
        <v>85</v>
      </c>
      <c r="H404" t="s">
        <v>2437</v>
      </c>
      <c r="K404" s="50">
        <v>9784474092877</v>
      </c>
      <c r="L404" t="s">
        <v>2591</v>
      </c>
      <c r="M404" s="49" t="s">
        <v>2592</v>
      </c>
      <c r="O404" s="49" t="s">
        <v>2605</v>
      </c>
      <c r="P404" t="s">
        <v>2606</v>
      </c>
      <c r="Q404" s="51">
        <v>13000</v>
      </c>
      <c r="R404" s="51">
        <v>14300</v>
      </c>
      <c r="S404" t="s">
        <v>2607</v>
      </c>
      <c r="T404" t="s">
        <v>120</v>
      </c>
      <c r="U404" t="s">
        <v>2608</v>
      </c>
      <c r="V404" t="s">
        <v>2609</v>
      </c>
      <c r="W404" t="s">
        <v>95</v>
      </c>
      <c r="X404" t="s">
        <v>2610</v>
      </c>
      <c r="Y404" s="49">
        <v>403</v>
      </c>
    </row>
    <row r="405" spans="1:25">
      <c r="A405" s="49" t="s">
        <v>45</v>
      </c>
      <c r="B405" s="49" t="str">
        <f>IFERROR(IF(A405="","",A405&amp;COUNTIF(A$2:A405,A405)),"")</f>
        <v>法律・政治30</v>
      </c>
      <c r="C405">
        <v>29</v>
      </c>
      <c r="D405">
        <v>404</v>
      </c>
      <c r="E405" t="s">
        <v>84</v>
      </c>
      <c r="F405" t="s">
        <v>44</v>
      </c>
      <c r="G405" t="s">
        <v>85</v>
      </c>
      <c r="H405" t="s">
        <v>2437</v>
      </c>
      <c r="K405" s="50">
        <v>9784474093782</v>
      </c>
      <c r="L405" t="s">
        <v>2591</v>
      </c>
      <c r="M405" s="49" t="s">
        <v>2592</v>
      </c>
      <c r="O405" s="49" t="s">
        <v>2611</v>
      </c>
      <c r="P405" t="s">
        <v>2612</v>
      </c>
      <c r="Q405" s="51">
        <v>5800</v>
      </c>
      <c r="R405" s="51">
        <v>6380</v>
      </c>
      <c r="S405" t="s">
        <v>2613</v>
      </c>
      <c r="T405" t="s">
        <v>127</v>
      </c>
      <c r="U405" t="s">
        <v>2614</v>
      </c>
      <c r="V405" t="s">
        <v>2615</v>
      </c>
      <c r="W405" t="s">
        <v>95</v>
      </c>
      <c r="X405" t="s">
        <v>2616</v>
      </c>
      <c r="Y405" s="49">
        <v>404</v>
      </c>
    </row>
    <row r="406" spans="1:25">
      <c r="A406" s="49" t="s">
        <v>45</v>
      </c>
      <c r="B406" s="49" t="str">
        <f>IFERROR(IF(A406="","",A406&amp;COUNTIF(A$2:A406,A406)),"")</f>
        <v>法律・政治31</v>
      </c>
      <c r="C406">
        <v>29</v>
      </c>
      <c r="D406">
        <v>405</v>
      </c>
      <c r="E406" t="s">
        <v>84</v>
      </c>
      <c r="F406" t="s">
        <v>44</v>
      </c>
      <c r="G406" t="s">
        <v>85</v>
      </c>
      <c r="H406" t="s">
        <v>2437</v>
      </c>
      <c r="L406" t="s">
        <v>2591</v>
      </c>
      <c r="M406" s="49" t="s">
        <v>2592</v>
      </c>
      <c r="O406" s="49" t="s">
        <v>2617</v>
      </c>
      <c r="P406" t="s">
        <v>2618</v>
      </c>
      <c r="Q406" s="51">
        <v>15000</v>
      </c>
      <c r="R406" s="51">
        <v>16500</v>
      </c>
      <c r="S406" t="s">
        <v>2619</v>
      </c>
      <c r="T406" t="s">
        <v>308</v>
      </c>
      <c r="V406" t="s">
        <v>2620</v>
      </c>
      <c r="W406" t="s">
        <v>95</v>
      </c>
      <c r="X406" t="s">
        <v>2621</v>
      </c>
      <c r="Y406" s="49">
        <v>405</v>
      </c>
    </row>
    <row r="407" spans="1:25">
      <c r="A407" s="49" t="s">
        <v>45</v>
      </c>
      <c r="B407" s="49" t="str">
        <f>IFERROR(IF(A407="","",A407&amp;COUNTIF(A$2:A407,A407)),"")</f>
        <v>法律・政治32</v>
      </c>
      <c r="C407">
        <v>29</v>
      </c>
      <c r="D407">
        <v>406</v>
      </c>
      <c r="E407" t="s">
        <v>84</v>
      </c>
      <c r="F407" t="s">
        <v>44</v>
      </c>
      <c r="G407" t="s">
        <v>85</v>
      </c>
      <c r="H407" t="s">
        <v>2437</v>
      </c>
      <c r="L407" t="s">
        <v>2591</v>
      </c>
      <c r="M407" s="49" t="s">
        <v>2592</v>
      </c>
      <c r="O407" s="49" t="s">
        <v>2622</v>
      </c>
      <c r="P407" t="s">
        <v>2623</v>
      </c>
      <c r="Q407" s="51">
        <v>15800</v>
      </c>
      <c r="R407" s="51">
        <v>17380</v>
      </c>
      <c r="S407" t="s">
        <v>2624</v>
      </c>
      <c r="T407" t="s">
        <v>134</v>
      </c>
      <c r="V407" t="s">
        <v>2625</v>
      </c>
      <c r="W407" t="s">
        <v>95</v>
      </c>
      <c r="X407" t="s">
        <v>2626</v>
      </c>
      <c r="Y407" s="49">
        <v>406</v>
      </c>
    </row>
    <row r="408" spans="1:25">
      <c r="A408" s="49" t="s">
        <v>45</v>
      </c>
      <c r="B408" s="49" t="str">
        <f>IFERROR(IF(A408="","",A408&amp;COUNTIF(A$2:A408,A408)),"")</f>
        <v>法律・政治33</v>
      </c>
      <c r="C408">
        <v>29</v>
      </c>
      <c r="D408">
        <v>407</v>
      </c>
      <c r="E408" t="s">
        <v>84</v>
      </c>
      <c r="F408" t="s">
        <v>44</v>
      </c>
      <c r="G408" t="s">
        <v>85</v>
      </c>
      <c r="H408" t="s">
        <v>2437</v>
      </c>
      <c r="L408" t="s">
        <v>2591</v>
      </c>
      <c r="M408" s="49" t="s">
        <v>2592</v>
      </c>
      <c r="O408" s="49" t="s">
        <v>2627</v>
      </c>
      <c r="P408" t="s">
        <v>2628</v>
      </c>
      <c r="Q408" s="51">
        <v>18100</v>
      </c>
      <c r="R408" s="51">
        <v>19910</v>
      </c>
      <c r="S408" t="s">
        <v>2629</v>
      </c>
      <c r="T408" t="s">
        <v>106</v>
      </c>
      <c r="V408" t="s">
        <v>2630</v>
      </c>
      <c r="W408" t="s">
        <v>95</v>
      </c>
      <c r="X408" t="s">
        <v>2631</v>
      </c>
      <c r="Y408" s="49">
        <v>407</v>
      </c>
    </row>
    <row r="409" spans="1:25">
      <c r="A409" s="49" t="s">
        <v>45</v>
      </c>
      <c r="B409" s="49" t="str">
        <f>IFERROR(IF(A409="","",A409&amp;COUNTIF(A$2:A409,A409)),"")</f>
        <v>法律・政治34</v>
      </c>
      <c r="C409">
        <v>29</v>
      </c>
      <c r="D409">
        <v>408</v>
      </c>
      <c r="E409" t="s">
        <v>84</v>
      </c>
      <c r="F409" t="s">
        <v>44</v>
      </c>
      <c r="G409" t="s">
        <v>85</v>
      </c>
      <c r="H409" t="s">
        <v>2437</v>
      </c>
      <c r="K409" s="50">
        <v>9784805112830</v>
      </c>
      <c r="L409" t="s">
        <v>2632</v>
      </c>
      <c r="M409" s="49" t="s">
        <v>2633</v>
      </c>
      <c r="O409" s="49" t="s">
        <v>2634</v>
      </c>
      <c r="P409" t="s">
        <v>2635</v>
      </c>
      <c r="Q409" s="51">
        <v>5600</v>
      </c>
      <c r="R409" s="51">
        <v>6160</v>
      </c>
      <c r="S409" t="s">
        <v>2636</v>
      </c>
      <c r="T409" t="s">
        <v>274</v>
      </c>
      <c r="U409" t="s">
        <v>2637</v>
      </c>
      <c r="V409" t="s">
        <v>2638</v>
      </c>
      <c r="W409" t="s">
        <v>95</v>
      </c>
      <c r="X409" t="s">
        <v>2639</v>
      </c>
      <c r="Y409" s="49">
        <v>408</v>
      </c>
    </row>
    <row r="410" spans="1:25">
      <c r="A410" s="49" t="s">
        <v>45</v>
      </c>
      <c r="B410" s="49" t="str">
        <f>IFERROR(IF(A410="","",A410&amp;COUNTIF(A$2:A410,A410)),"")</f>
        <v>法律・政治35</v>
      </c>
      <c r="C410">
        <v>29</v>
      </c>
      <c r="D410">
        <v>409</v>
      </c>
      <c r="E410" t="s">
        <v>84</v>
      </c>
      <c r="F410" t="s">
        <v>44</v>
      </c>
      <c r="G410" t="s">
        <v>85</v>
      </c>
      <c r="H410" t="s">
        <v>2437</v>
      </c>
      <c r="K410" s="50">
        <v>9784502445613</v>
      </c>
      <c r="L410" t="s">
        <v>2640</v>
      </c>
      <c r="M410" s="49" t="s">
        <v>2641</v>
      </c>
      <c r="O410" s="49" t="s">
        <v>2642</v>
      </c>
      <c r="P410" t="s">
        <v>2643</v>
      </c>
      <c r="Q410" s="51">
        <v>10500</v>
      </c>
      <c r="R410" s="51">
        <v>11550</v>
      </c>
      <c r="S410" t="s">
        <v>2644</v>
      </c>
      <c r="T410" t="s">
        <v>2645</v>
      </c>
      <c r="U410" t="s">
        <v>2646</v>
      </c>
      <c r="V410" t="s">
        <v>2647</v>
      </c>
      <c r="W410" t="s">
        <v>95</v>
      </c>
      <c r="X410" t="s">
        <v>2648</v>
      </c>
      <c r="Y410" s="49">
        <v>409</v>
      </c>
    </row>
    <row r="411" spans="1:25">
      <c r="A411" s="49" t="s">
        <v>45</v>
      </c>
      <c r="B411" s="49" t="str">
        <f>IFERROR(IF(A411="","",A411&amp;COUNTIF(A$2:A411,A411)),"")</f>
        <v>法律・政治36</v>
      </c>
      <c r="C411">
        <v>29</v>
      </c>
      <c r="D411">
        <v>410</v>
      </c>
      <c r="E411" t="s">
        <v>84</v>
      </c>
      <c r="F411" t="s">
        <v>44</v>
      </c>
      <c r="G411" t="s">
        <v>85</v>
      </c>
      <c r="H411" t="s">
        <v>2437</v>
      </c>
      <c r="K411" s="50">
        <v>9784589042712</v>
      </c>
      <c r="L411" t="s">
        <v>1646</v>
      </c>
      <c r="M411" s="49" t="s">
        <v>1647</v>
      </c>
      <c r="O411" s="49" t="s">
        <v>2649</v>
      </c>
      <c r="P411" t="s">
        <v>2650</v>
      </c>
      <c r="Q411" s="51">
        <v>5800</v>
      </c>
      <c r="R411" s="51">
        <v>6380</v>
      </c>
      <c r="S411" t="s">
        <v>2651</v>
      </c>
      <c r="T411" t="s">
        <v>155</v>
      </c>
      <c r="U411" t="s">
        <v>2652</v>
      </c>
      <c r="V411" t="s">
        <v>2653</v>
      </c>
      <c r="W411" t="s">
        <v>95</v>
      </c>
      <c r="X411" t="s">
        <v>2654</v>
      </c>
      <c r="Y411" s="49">
        <v>410</v>
      </c>
    </row>
    <row r="412" spans="1:25">
      <c r="A412" s="49" t="s">
        <v>45</v>
      </c>
      <c r="B412" s="49" t="str">
        <f>IFERROR(IF(A412="","",A412&amp;COUNTIF(A$2:A412,A412)),"")</f>
        <v>法律・政治37</v>
      </c>
      <c r="C412">
        <v>29</v>
      </c>
      <c r="D412">
        <v>411</v>
      </c>
      <c r="E412" t="s">
        <v>84</v>
      </c>
      <c r="F412" t="s">
        <v>44</v>
      </c>
      <c r="G412" t="s">
        <v>85</v>
      </c>
      <c r="H412" t="s">
        <v>2437</v>
      </c>
      <c r="K412" s="50">
        <v>9784589042590</v>
      </c>
      <c r="L412" t="s">
        <v>1646</v>
      </c>
      <c r="M412" s="49" t="s">
        <v>1647</v>
      </c>
      <c r="O412" s="49" t="s">
        <v>2655</v>
      </c>
      <c r="P412" t="s">
        <v>2656</v>
      </c>
      <c r="Q412" s="51">
        <v>4500</v>
      </c>
      <c r="R412" s="51">
        <v>4950</v>
      </c>
      <c r="S412" t="s">
        <v>2657</v>
      </c>
      <c r="T412" t="s">
        <v>212</v>
      </c>
      <c r="U412" t="s">
        <v>2658</v>
      </c>
      <c r="V412" t="s">
        <v>2659</v>
      </c>
      <c r="W412" t="s">
        <v>95</v>
      </c>
      <c r="X412" t="s">
        <v>2660</v>
      </c>
      <c r="Y412" s="49">
        <v>411</v>
      </c>
    </row>
    <row r="413" spans="1:25">
      <c r="A413" s="49" t="s">
        <v>45</v>
      </c>
      <c r="B413" s="49" t="str">
        <f>IFERROR(IF(A413="","",A413&amp;COUNTIF(A$2:A413,A413)),"")</f>
        <v>法律・政治38</v>
      </c>
      <c r="C413">
        <v>29</v>
      </c>
      <c r="D413">
        <v>412</v>
      </c>
      <c r="E413" t="s">
        <v>84</v>
      </c>
      <c r="F413" t="s">
        <v>44</v>
      </c>
      <c r="G413" t="s">
        <v>85</v>
      </c>
      <c r="H413" t="s">
        <v>2437</v>
      </c>
      <c r="K413" s="50">
        <v>9784589042743</v>
      </c>
      <c r="L413" t="s">
        <v>1646</v>
      </c>
      <c r="M413" s="49" t="s">
        <v>1647</v>
      </c>
      <c r="O413" s="49" t="s">
        <v>2661</v>
      </c>
      <c r="P413" t="s">
        <v>2662</v>
      </c>
      <c r="Q413" s="51">
        <v>5900</v>
      </c>
      <c r="R413" s="51">
        <v>6490</v>
      </c>
      <c r="S413" t="s">
        <v>2663</v>
      </c>
      <c r="T413" t="s">
        <v>155</v>
      </c>
      <c r="U413" t="s">
        <v>2664</v>
      </c>
      <c r="V413" t="s">
        <v>2665</v>
      </c>
      <c r="W413" t="s">
        <v>95</v>
      </c>
      <c r="X413" t="s">
        <v>2666</v>
      </c>
      <c r="Y413" s="49">
        <v>412</v>
      </c>
    </row>
    <row r="414" spans="1:25">
      <c r="A414" s="49" t="s">
        <v>45</v>
      </c>
      <c r="B414" s="49" t="str">
        <f>IFERROR(IF(A414="","",A414&amp;COUNTIF(A$2:A414,A414)),"")</f>
        <v>法律・政治39</v>
      </c>
      <c r="C414">
        <v>29</v>
      </c>
      <c r="D414">
        <v>413</v>
      </c>
      <c r="E414" t="s">
        <v>84</v>
      </c>
      <c r="F414" t="s">
        <v>44</v>
      </c>
      <c r="G414" t="s">
        <v>85</v>
      </c>
      <c r="H414" t="s">
        <v>2437</v>
      </c>
      <c r="K414" s="50">
        <v>9784589042545</v>
      </c>
      <c r="L414" t="s">
        <v>1646</v>
      </c>
      <c r="M414" s="49" t="s">
        <v>1647</v>
      </c>
      <c r="O414" s="49" t="s">
        <v>2667</v>
      </c>
      <c r="P414" t="s">
        <v>2668</v>
      </c>
      <c r="Q414" s="51">
        <v>8200</v>
      </c>
      <c r="R414" s="51">
        <v>9020</v>
      </c>
      <c r="S414" t="s">
        <v>2669</v>
      </c>
      <c r="T414" t="s">
        <v>308</v>
      </c>
      <c r="U414" t="s">
        <v>262</v>
      </c>
      <c r="V414" t="s">
        <v>2670</v>
      </c>
      <c r="W414" t="s">
        <v>95</v>
      </c>
      <c r="X414" t="s">
        <v>2671</v>
      </c>
      <c r="Y414" s="49">
        <v>413</v>
      </c>
    </row>
    <row r="415" spans="1:25">
      <c r="A415" s="49" t="s">
        <v>45</v>
      </c>
      <c r="B415" s="49" t="str">
        <f>IFERROR(IF(A415="","",A415&amp;COUNTIF(A$2:A415,A415)),"")</f>
        <v>法律・政治40</v>
      </c>
      <c r="C415">
        <v>29</v>
      </c>
      <c r="D415">
        <v>414</v>
      </c>
      <c r="E415" t="s">
        <v>84</v>
      </c>
      <c r="F415" t="s">
        <v>44</v>
      </c>
      <c r="G415" t="s">
        <v>85</v>
      </c>
      <c r="H415" t="s">
        <v>2437</v>
      </c>
      <c r="K415" s="50">
        <v>9784589042668</v>
      </c>
      <c r="L415" t="s">
        <v>1646</v>
      </c>
      <c r="M415" s="49" t="s">
        <v>1647</v>
      </c>
      <c r="O415" s="49" t="s">
        <v>2672</v>
      </c>
      <c r="P415" t="s">
        <v>2673</v>
      </c>
      <c r="Q415" s="51">
        <v>4800</v>
      </c>
      <c r="R415" s="51">
        <v>5280</v>
      </c>
      <c r="S415" t="s">
        <v>2674</v>
      </c>
      <c r="T415" t="s">
        <v>274</v>
      </c>
      <c r="U415" t="s">
        <v>2675</v>
      </c>
      <c r="V415" t="s">
        <v>2676</v>
      </c>
      <c r="W415" t="s">
        <v>95</v>
      </c>
      <c r="X415" t="s">
        <v>2677</v>
      </c>
      <c r="Y415" s="49">
        <v>414</v>
      </c>
    </row>
    <row r="416" spans="1:25">
      <c r="A416" s="49" t="s">
        <v>45</v>
      </c>
      <c r="B416" s="49" t="str">
        <f>IFERROR(IF(A416="","",A416&amp;COUNTIF(A$2:A416,A416)),"")</f>
        <v>法律・政治41</v>
      </c>
      <c r="C416">
        <v>29</v>
      </c>
      <c r="D416">
        <v>415</v>
      </c>
      <c r="E416" t="s">
        <v>84</v>
      </c>
      <c r="F416" t="s">
        <v>44</v>
      </c>
      <c r="G416" t="s">
        <v>85</v>
      </c>
      <c r="H416" t="s">
        <v>2437</v>
      </c>
      <c r="K416" s="50">
        <v>9784589042491</v>
      </c>
      <c r="L416" t="s">
        <v>1646</v>
      </c>
      <c r="M416" s="49" t="s">
        <v>1647</v>
      </c>
      <c r="O416" s="49" t="s">
        <v>2678</v>
      </c>
      <c r="P416" t="s">
        <v>2679</v>
      </c>
      <c r="Q416" s="51">
        <v>7000</v>
      </c>
      <c r="R416" s="51">
        <v>7700</v>
      </c>
      <c r="S416" t="s">
        <v>2680</v>
      </c>
      <c r="T416" t="s">
        <v>274</v>
      </c>
      <c r="U416" t="s">
        <v>2681</v>
      </c>
      <c r="V416" t="s">
        <v>2682</v>
      </c>
      <c r="W416" t="s">
        <v>95</v>
      </c>
      <c r="X416" t="s">
        <v>2683</v>
      </c>
      <c r="Y416" s="49">
        <v>415</v>
      </c>
    </row>
    <row r="417" spans="1:25">
      <c r="A417" s="49" t="s">
        <v>45</v>
      </c>
      <c r="B417" s="49" t="str">
        <f>IFERROR(IF(A417="","",A417&amp;COUNTIF(A$2:A417,A417)),"")</f>
        <v>法律・政治42</v>
      </c>
      <c r="C417">
        <v>29</v>
      </c>
      <c r="D417">
        <v>416</v>
      </c>
      <c r="E417" t="s">
        <v>84</v>
      </c>
      <c r="F417" t="s">
        <v>44</v>
      </c>
      <c r="G417" t="s">
        <v>85</v>
      </c>
      <c r="H417" t="s">
        <v>2437</v>
      </c>
      <c r="K417" s="50">
        <v>9784623094981</v>
      </c>
      <c r="L417" t="s">
        <v>1296</v>
      </c>
      <c r="M417" s="49" t="s">
        <v>1297</v>
      </c>
      <c r="O417" s="49" t="s">
        <v>2684</v>
      </c>
      <c r="P417" t="s">
        <v>2685</v>
      </c>
      <c r="Q417" s="51">
        <v>4500</v>
      </c>
      <c r="R417" s="51">
        <v>4950</v>
      </c>
      <c r="S417" t="s">
        <v>2686</v>
      </c>
      <c r="T417" s="18">
        <v>44985</v>
      </c>
      <c r="U417" t="s">
        <v>2687</v>
      </c>
      <c r="V417" t="s">
        <v>2688</v>
      </c>
      <c r="W417" t="s">
        <v>95</v>
      </c>
      <c r="X417" t="s">
        <v>2689</v>
      </c>
      <c r="Y417" s="49">
        <v>416</v>
      </c>
    </row>
    <row r="418" spans="1:25">
      <c r="A418" s="49" t="s">
        <v>45</v>
      </c>
      <c r="B418" s="49" t="str">
        <f>IFERROR(IF(A418="","",A418&amp;COUNTIF(A$2:A418,A418)),"")</f>
        <v>法律・政治43</v>
      </c>
      <c r="C418">
        <v>29</v>
      </c>
      <c r="D418">
        <v>417</v>
      </c>
      <c r="E418" t="s">
        <v>84</v>
      </c>
      <c r="F418" t="s">
        <v>44</v>
      </c>
      <c r="G418" t="s">
        <v>85</v>
      </c>
      <c r="H418" t="s">
        <v>2437</v>
      </c>
      <c r="K418" s="50">
        <v>9784623094998</v>
      </c>
      <c r="L418" t="s">
        <v>1296</v>
      </c>
      <c r="M418" s="49" t="s">
        <v>1297</v>
      </c>
      <c r="O418" s="49" t="s">
        <v>2690</v>
      </c>
      <c r="P418" t="s">
        <v>2691</v>
      </c>
      <c r="Q418" s="51">
        <v>4500</v>
      </c>
      <c r="R418" s="51">
        <v>4950</v>
      </c>
      <c r="S418" t="s">
        <v>2692</v>
      </c>
      <c r="T418" s="18">
        <v>45107</v>
      </c>
      <c r="U418" t="s">
        <v>2399</v>
      </c>
      <c r="V418" t="s">
        <v>2693</v>
      </c>
      <c r="W418" t="s">
        <v>95</v>
      </c>
      <c r="X418" t="s">
        <v>2694</v>
      </c>
      <c r="Y418" s="49">
        <v>417</v>
      </c>
    </row>
    <row r="419" spans="1:25">
      <c r="A419" s="49" t="s">
        <v>45</v>
      </c>
      <c r="B419" s="49" t="str">
        <f>IFERROR(IF(A419="","",A419&amp;COUNTIF(A$2:A419,A419)),"")</f>
        <v>法律・政治44</v>
      </c>
      <c r="C419">
        <v>29</v>
      </c>
      <c r="D419">
        <v>418</v>
      </c>
      <c r="E419" t="s">
        <v>84</v>
      </c>
      <c r="F419" t="s">
        <v>44</v>
      </c>
      <c r="G419" t="s">
        <v>85</v>
      </c>
      <c r="H419" t="s">
        <v>2437</v>
      </c>
      <c r="K419" s="50">
        <v>9784623094943</v>
      </c>
      <c r="L419" t="s">
        <v>1296</v>
      </c>
      <c r="M419" s="49" t="s">
        <v>1297</v>
      </c>
      <c r="O419" s="49" t="s">
        <v>2695</v>
      </c>
      <c r="P419" t="s">
        <v>2696</v>
      </c>
      <c r="Q419" s="51">
        <v>6000</v>
      </c>
      <c r="R419" s="51">
        <v>6600</v>
      </c>
      <c r="S419" t="s">
        <v>2697</v>
      </c>
      <c r="T419" s="18">
        <v>45097</v>
      </c>
      <c r="U419" t="s">
        <v>2698</v>
      </c>
      <c r="V419" t="s">
        <v>2699</v>
      </c>
      <c r="W419" t="s">
        <v>95</v>
      </c>
      <c r="X419" t="s">
        <v>2700</v>
      </c>
      <c r="Y419" s="49">
        <v>418</v>
      </c>
    </row>
    <row r="420" spans="1:25">
      <c r="A420" s="49" t="s">
        <v>45</v>
      </c>
      <c r="B420" s="49" t="str">
        <f>IFERROR(IF(A420="","",A420&amp;COUNTIF(A$2:A420,A420)),"")</f>
        <v>法律・政治45</v>
      </c>
      <c r="C420">
        <v>29</v>
      </c>
      <c r="D420">
        <v>419</v>
      </c>
      <c r="E420" t="s">
        <v>84</v>
      </c>
      <c r="F420" t="s">
        <v>44</v>
      </c>
      <c r="G420" t="s">
        <v>85</v>
      </c>
      <c r="H420" t="s">
        <v>2437</v>
      </c>
      <c r="K420" s="50">
        <v>9784623095094</v>
      </c>
      <c r="L420" t="s">
        <v>1296</v>
      </c>
      <c r="M420" s="49" t="s">
        <v>1297</v>
      </c>
      <c r="O420" s="49" t="s">
        <v>2701</v>
      </c>
      <c r="P420" t="s">
        <v>2702</v>
      </c>
      <c r="Q420" s="51">
        <v>6000</v>
      </c>
      <c r="R420" s="51">
        <v>6600</v>
      </c>
      <c r="S420" t="s">
        <v>2703</v>
      </c>
      <c r="T420" s="18">
        <v>45015</v>
      </c>
      <c r="U420" t="s">
        <v>2704</v>
      </c>
      <c r="V420" t="s">
        <v>2705</v>
      </c>
      <c r="W420" t="s">
        <v>95</v>
      </c>
      <c r="X420" t="s">
        <v>2706</v>
      </c>
      <c r="Y420" s="49">
        <v>419</v>
      </c>
    </row>
    <row r="421" spans="1:25">
      <c r="A421" s="49" t="s">
        <v>45</v>
      </c>
      <c r="B421" s="49" t="str">
        <f>IFERROR(IF(A421="","",A421&amp;COUNTIF(A$2:A421,A421)),"")</f>
        <v>法律・政治46</v>
      </c>
      <c r="C421">
        <v>30</v>
      </c>
      <c r="D421">
        <v>420</v>
      </c>
      <c r="E421" t="s">
        <v>84</v>
      </c>
      <c r="F421" t="s">
        <v>44</v>
      </c>
      <c r="G421" t="s">
        <v>85</v>
      </c>
      <c r="H421" t="s">
        <v>2437</v>
      </c>
      <c r="K421" s="50">
        <v>9784623094530</v>
      </c>
      <c r="L421" t="s">
        <v>1296</v>
      </c>
      <c r="M421" s="49" t="s">
        <v>1297</v>
      </c>
      <c r="O421" s="49" t="s">
        <v>2707</v>
      </c>
      <c r="P421" t="s">
        <v>2708</v>
      </c>
      <c r="Q421" s="51">
        <v>4000</v>
      </c>
      <c r="R421" s="51">
        <v>4400</v>
      </c>
      <c r="S421" t="s">
        <v>2709</v>
      </c>
      <c r="T421" s="18">
        <v>45016</v>
      </c>
      <c r="U421" t="s">
        <v>2410</v>
      </c>
      <c r="V421" t="s">
        <v>2710</v>
      </c>
      <c r="W421" t="s">
        <v>95</v>
      </c>
      <c r="X421" t="s">
        <v>2711</v>
      </c>
      <c r="Y421" s="49">
        <v>420</v>
      </c>
    </row>
    <row r="422" spans="1:25">
      <c r="A422" s="49" t="s">
        <v>45</v>
      </c>
      <c r="B422" s="49" t="str">
        <f>IFERROR(IF(A422="","",A422&amp;COUNTIF(A$2:A422,A422)),"")</f>
        <v>法律・政治47</v>
      </c>
      <c r="C422">
        <v>30</v>
      </c>
      <c r="D422">
        <v>421</v>
      </c>
      <c r="E422" t="s">
        <v>84</v>
      </c>
      <c r="F422" t="s">
        <v>44</v>
      </c>
      <c r="G422" t="s">
        <v>85</v>
      </c>
      <c r="H422" t="s">
        <v>2437</v>
      </c>
      <c r="K422" s="50">
        <v>9784623092888</v>
      </c>
      <c r="L422" t="s">
        <v>1296</v>
      </c>
      <c r="M422" s="49" t="s">
        <v>1297</v>
      </c>
      <c r="O422" s="49" t="s">
        <v>2712</v>
      </c>
      <c r="P422" t="s">
        <v>2713</v>
      </c>
      <c r="Q422" s="51">
        <v>6000</v>
      </c>
      <c r="R422" s="51">
        <v>6600</v>
      </c>
      <c r="S422" t="s">
        <v>2714</v>
      </c>
      <c r="T422" s="18">
        <v>45036</v>
      </c>
      <c r="U422" t="s">
        <v>2715</v>
      </c>
      <c r="V422" t="s">
        <v>2716</v>
      </c>
      <c r="W422" t="s">
        <v>95</v>
      </c>
      <c r="X422" t="s">
        <v>2717</v>
      </c>
      <c r="Y422" s="49">
        <v>421</v>
      </c>
    </row>
    <row r="423" spans="1:25">
      <c r="A423" s="49" t="s">
        <v>45</v>
      </c>
      <c r="B423" s="49" t="str">
        <f>IFERROR(IF(A423="","",A423&amp;COUNTIF(A$2:A423,A423)),"")</f>
        <v>法律・政治48</v>
      </c>
      <c r="C423">
        <v>30</v>
      </c>
      <c r="D423">
        <v>422</v>
      </c>
      <c r="E423" t="s">
        <v>84</v>
      </c>
      <c r="F423" t="s">
        <v>44</v>
      </c>
      <c r="G423" t="s">
        <v>85</v>
      </c>
      <c r="H423" t="s">
        <v>2437</v>
      </c>
      <c r="K423" s="50">
        <v>9784623094950</v>
      </c>
      <c r="L423" t="s">
        <v>1296</v>
      </c>
      <c r="M423" s="49" t="s">
        <v>1297</v>
      </c>
      <c r="O423" s="49" t="s">
        <v>2718</v>
      </c>
      <c r="P423" t="s">
        <v>2719</v>
      </c>
      <c r="Q423" s="51">
        <v>4500</v>
      </c>
      <c r="R423" s="51">
        <v>4950</v>
      </c>
      <c r="S423" t="s">
        <v>2720</v>
      </c>
      <c r="T423" s="18">
        <v>45066</v>
      </c>
      <c r="U423" t="s">
        <v>2043</v>
      </c>
      <c r="V423" t="s">
        <v>2721</v>
      </c>
      <c r="W423" t="s">
        <v>95</v>
      </c>
      <c r="X423" t="s">
        <v>2722</v>
      </c>
      <c r="Y423" s="49">
        <v>422</v>
      </c>
    </row>
    <row r="424" spans="1:25">
      <c r="A424" s="49" t="s">
        <v>45</v>
      </c>
      <c r="B424" s="49" t="str">
        <f>IFERROR(IF(A424="","",A424&amp;COUNTIF(A$2:A424,A424)),"")</f>
        <v>法律・政治49</v>
      </c>
      <c r="C424">
        <v>30</v>
      </c>
      <c r="D424">
        <v>423</v>
      </c>
      <c r="E424" t="s">
        <v>84</v>
      </c>
      <c r="F424" t="s">
        <v>44</v>
      </c>
      <c r="G424" t="s">
        <v>85</v>
      </c>
      <c r="H424" t="s">
        <v>2437</v>
      </c>
      <c r="K424" s="50">
        <v>9784842040677</v>
      </c>
      <c r="L424" t="s">
        <v>2723</v>
      </c>
      <c r="M424" s="49" t="s">
        <v>2724</v>
      </c>
      <c r="O424" s="49" t="s">
        <v>2725</v>
      </c>
      <c r="P424" t="s">
        <v>2726</v>
      </c>
      <c r="Q424" s="51">
        <v>4200</v>
      </c>
      <c r="R424" s="51">
        <v>4620</v>
      </c>
      <c r="S424" t="s">
        <v>2727</v>
      </c>
      <c r="T424" t="s">
        <v>134</v>
      </c>
      <c r="U424" t="s">
        <v>1161</v>
      </c>
      <c r="V424" t="s">
        <v>2728</v>
      </c>
      <c r="W424" t="s">
        <v>95</v>
      </c>
      <c r="X424" t="s">
        <v>2729</v>
      </c>
      <c r="Y424" s="49">
        <v>423</v>
      </c>
    </row>
    <row r="425" spans="1:25">
      <c r="A425" s="49" t="s">
        <v>45</v>
      </c>
      <c r="B425" s="49" t="str">
        <f>IFERROR(IF(A425="","",A425&amp;COUNTIF(A$2:A425,A425)),"")</f>
        <v>法律・政治50</v>
      </c>
      <c r="C425">
        <v>30</v>
      </c>
      <c r="D425">
        <v>424</v>
      </c>
      <c r="E425" t="s">
        <v>84</v>
      </c>
      <c r="F425" t="s">
        <v>44</v>
      </c>
      <c r="G425" t="s">
        <v>85</v>
      </c>
      <c r="H425" t="s">
        <v>2437</v>
      </c>
      <c r="K425" s="50">
        <v>9784842050263</v>
      </c>
      <c r="L425" t="s">
        <v>2723</v>
      </c>
      <c r="M425" s="49" t="s">
        <v>2724</v>
      </c>
      <c r="O425" s="49" t="s">
        <v>2730</v>
      </c>
      <c r="P425" t="s">
        <v>2731</v>
      </c>
      <c r="Q425" s="51">
        <v>2000</v>
      </c>
      <c r="R425" s="51">
        <v>2200</v>
      </c>
      <c r="S425" t="s">
        <v>2732</v>
      </c>
      <c r="T425" t="s">
        <v>212</v>
      </c>
      <c r="U425" t="s">
        <v>1533</v>
      </c>
      <c r="V425" t="s">
        <v>2733</v>
      </c>
      <c r="W425" t="s">
        <v>95</v>
      </c>
      <c r="X425" t="s">
        <v>2734</v>
      </c>
      <c r="Y425" s="49">
        <v>424</v>
      </c>
    </row>
    <row r="426" spans="1:25">
      <c r="A426" s="49" t="s">
        <v>45</v>
      </c>
      <c r="B426" s="49" t="str">
        <f>IFERROR(IF(A426="","",A426&amp;COUNTIF(A$2:A426,A426)),"")</f>
        <v>法律・政治51</v>
      </c>
      <c r="C426">
        <v>30</v>
      </c>
      <c r="D426">
        <v>425</v>
      </c>
      <c r="E426" t="s">
        <v>84</v>
      </c>
      <c r="F426" t="s">
        <v>44</v>
      </c>
      <c r="G426" t="s">
        <v>85</v>
      </c>
      <c r="H426" t="s">
        <v>2437</v>
      </c>
      <c r="K426" s="50">
        <v>9784842010854</v>
      </c>
      <c r="L426" t="s">
        <v>2723</v>
      </c>
      <c r="M426" s="49" t="s">
        <v>2724</v>
      </c>
      <c r="O426" s="49" t="s">
        <v>2735</v>
      </c>
      <c r="P426" t="s">
        <v>2736</v>
      </c>
      <c r="Q426" s="51">
        <v>5400</v>
      </c>
      <c r="R426" s="51">
        <v>5940</v>
      </c>
      <c r="S426" t="s">
        <v>2737</v>
      </c>
      <c r="T426" t="s">
        <v>308</v>
      </c>
      <c r="U426" t="s">
        <v>2130</v>
      </c>
      <c r="V426" t="s">
        <v>2738</v>
      </c>
      <c r="W426" t="s">
        <v>95</v>
      </c>
      <c r="X426" t="s">
        <v>2739</v>
      </c>
      <c r="Y426" s="49">
        <v>425</v>
      </c>
    </row>
    <row r="427" spans="1:25">
      <c r="A427" s="49" t="s">
        <v>45</v>
      </c>
      <c r="B427" s="49" t="str">
        <f>IFERROR(IF(A427="","",A427&amp;COUNTIF(A$2:A427,A427)),"")</f>
        <v>法律・政治52</v>
      </c>
      <c r="C427">
        <v>30</v>
      </c>
      <c r="D427">
        <v>426</v>
      </c>
      <c r="E427" t="s">
        <v>84</v>
      </c>
      <c r="F427" t="s">
        <v>44</v>
      </c>
      <c r="G427" t="s">
        <v>85</v>
      </c>
      <c r="H427" t="s">
        <v>2437</v>
      </c>
      <c r="K427" s="50">
        <v>9784842055855</v>
      </c>
      <c r="L427" t="s">
        <v>2723</v>
      </c>
      <c r="M427" s="49" t="s">
        <v>2724</v>
      </c>
      <c r="O427" s="49" t="s">
        <v>2740</v>
      </c>
      <c r="P427" t="s">
        <v>2741</v>
      </c>
      <c r="Q427" s="51">
        <v>4000</v>
      </c>
      <c r="R427" s="51">
        <v>4400</v>
      </c>
      <c r="S427" t="s">
        <v>2742</v>
      </c>
      <c r="T427" t="s">
        <v>134</v>
      </c>
      <c r="U427" t="s">
        <v>250</v>
      </c>
      <c r="V427" t="s">
        <v>2743</v>
      </c>
      <c r="W427" t="s">
        <v>95</v>
      </c>
      <c r="X427" t="s">
        <v>2744</v>
      </c>
      <c r="Y427" s="49">
        <v>426</v>
      </c>
    </row>
    <row r="428" spans="1:25">
      <c r="A428" s="49" t="s">
        <v>45</v>
      </c>
      <c r="B428" s="49" t="str">
        <f>IFERROR(IF(A428="","",A428&amp;COUNTIF(A$2:A428,A428)),"")</f>
        <v>法律・政治53</v>
      </c>
      <c r="C428">
        <v>30</v>
      </c>
      <c r="D428">
        <v>427</v>
      </c>
      <c r="E428" t="s">
        <v>84</v>
      </c>
      <c r="F428" t="s">
        <v>44</v>
      </c>
      <c r="G428" t="s">
        <v>85</v>
      </c>
      <c r="H428" t="s">
        <v>2437</v>
      </c>
      <c r="K428" s="50">
        <v>9784842005447</v>
      </c>
      <c r="L428" t="s">
        <v>2723</v>
      </c>
      <c r="M428" s="49" t="s">
        <v>2724</v>
      </c>
      <c r="O428" s="49" t="s">
        <v>2745</v>
      </c>
      <c r="P428" t="s">
        <v>2746</v>
      </c>
      <c r="Q428" s="51">
        <v>8500</v>
      </c>
      <c r="R428" s="51">
        <v>9350</v>
      </c>
      <c r="S428" t="s">
        <v>2747</v>
      </c>
      <c r="T428" t="s">
        <v>274</v>
      </c>
      <c r="U428" t="s">
        <v>1397</v>
      </c>
      <c r="V428" t="s">
        <v>2748</v>
      </c>
      <c r="W428" t="s">
        <v>95</v>
      </c>
      <c r="X428" t="s">
        <v>2749</v>
      </c>
      <c r="Y428" s="49">
        <v>427</v>
      </c>
    </row>
    <row r="429" spans="1:25">
      <c r="A429" s="49" t="s">
        <v>45</v>
      </c>
      <c r="B429" s="49" t="str">
        <f>IFERROR(IF(A429="","",A429&amp;COUNTIF(A$2:A429,A429)),"")</f>
        <v>法律・政治54</v>
      </c>
      <c r="C429">
        <v>30</v>
      </c>
      <c r="D429">
        <v>428</v>
      </c>
      <c r="E429" t="s">
        <v>84</v>
      </c>
      <c r="F429" t="s">
        <v>44</v>
      </c>
      <c r="G429" t="s">
        <v>85</v>
      </c>
      <c r="H429" t="s">
        <v>2437</v>
      </c>
      <c r="K429" s="50">
        <v>9784842040691</v>
      </c>
      <c r="L429" t="s">
        <v>2723</v>
      </c>
      <c r="M429" s="49" t="s">
        <v>2724</v>
      </c>
      <c r="O429" s="49" t="s">
        <v>2750</v>
      </c>
      <c r="P429" t="s">
        <v>2751</v>
      </c>
      <c r="Q429" s="51">
        <v>4000</v>
      </c>
      <c r="R429" s="51">
        <v>4400</v>
      </c>
      <c r="S429" t="s">
        <v>2752</v>
      </c>
      <c r="T429" t="s">
        <v>127</v>
      </c>
      <c r="U429" t="s">
        <v>1003</v>
      </c>
      <c r="V429" t="s">
        <v>2753</v>
      </c>
      <c r="W429" t="s">
        <v>95</v>
      </c>
      <c r="X429" t="s">
        <v>2754</v>
      </c>
      <c r="Y429" s="49">
        <v>428</v>
      </c>
    </row>
    <row r="430" spans="1:25">
      <c r="A430" s="49" t="s">
        <v>45</v>
      </c>
      <c r="B430" s="49" t="str">
        <f>IFERROR(IF(A430="","",A430&amp;COUNTIF(A$2:A430,A430)),"")</f>
        <v>法律・政治55</v>
      </c>
      <c r="C430">
        <v>30</v>
      </c>
      <c r="D430">
        <v>429</v>
      </c>
      <c r="E430" t="s">
        <v>84</v>
      </c>
      <c r="F430" t="s">
        <v>44</v>
      </c>
      <c r="G430" t="s">
        <v>85</v>
      </c>
      <c r="H430" t="s">
        <v>2437</v>
      </c>
      <c r="K430" s="50">
        <v>9784842055862</v>
      </c>
      <c r="L430" t="s">
        <v>2723</v>
      </c>
      <c r="M430" s="49" t="s">
        <v>2724</v>
      </c>
      <c r="O430" s="49" t="s">
        <v>2755</v>
      </c>
      <c r="P430" t="s">
        <v>2756</v>
      </c>
      <c r="Q430" s="51">
        <v>3200</v>
      </c>
      <c r="R430" s="51">
        <v>3520</v>
      </c>
      <c r="S430" t="s">
        <v>2757</v>
      </c>
      <c r="T430" t="s">
        <v>231</v>
      </c>
      <c r="U430" t="s">
        <v>181</v>
      </c>
      <c r="V430" t="s">
        <v>2758</v>
      </c>
      <c r="W430" t="s">
        <v>95</v>
      </c>
      <c r="X430" t="s">
        <v>2759</v>
      </c>
      <c r="Y430" s="49">
        <v>429</v>
      </c>
    </row>
    <row r="431" spans="1:25">
      <c r="A431" s="49" t="s">
        <v>45</v>
      </c>
      <c r="B431" s="49" t="str">
        <f>IFERROR(IF(A431="","",A431&amp;COUNTIF(A$2:A431,A431)),"")</f>
        <v>法律・政治56</v>
      </c>
      <c r="C431">
        <v>30</v>
      </c>
      <c r="D431">
        <v>430</v>
      </c>
      <c r="E431" t="s">
        <v>84</v>
      </c>
      <c r="F431" t="s">
        <v>44</v>
      </c>
      <c r="G431" t="s">
        <v>85</v>
      </c>
      <c r="H431" t="s">
        <v>2437</v>
      </c>
      <c r="K431" s="50">
        <v>9784842040684</v>
      </c>
      <c r="L431" t="s">
        <v>2723</v>
      </c>
      <c r="M431" s="49" t="s">
        <v>2724</v>
      </c>
      <c r="O431" s="49" t="s">
        <v>2760</v>
      </c>
      <c r="P431" t="s">
        <v>2761</v>
      </c>
      <c r="Q431" s="51">
        <v>2800</v>
      </c>
      <c r="R431" s="51">
        <v>3080</v>
      </c>
      <c r="S431" t="s">
        <v>2762</v>
      </c>
      <c r="T431" t="s">
        <v>106</v>
      </c>
      <c r="U431" t="s">
        <v>2675</v>
      </c>
      <c r="V431" t="s">
        <v>2763</v>
      </c>
      <c r="W431" t="s">
        <v>95</v>
      </c>
      <c r="X431" t="s">
        <v>2764</v>
      </c>
      <c r="Y431" s="49">
        <v>430</v>
      </c>
    </row>
    <row r="432" spans="1:25">
      <c r="A432" s="49" t="s">
        <v>47</v>
      </c>
      <c r="B432" s="49" t="str">
        <f>IFERROR(IF(A432="","",A432&amp;COUNTIF(A$2:A432,A432)),"")</f>
        <v>経済・経営1</v>
      </c>
      <c r="C432">
        <v>30</v>
      </c>
      <c r="D432">
        <v>431</v>
      </c>
      <c r="E432" t="s">
        <v>84</v>
      </c>
      <c r="F432" t="s">
        <v>46</v>
      </c>
      <c r="G432" t="s">
        <v>85</v>
      </c>
      <c r="H432" t="s">
        <v>2765</v>
      </c>
      <c r="K432" s="50">
        <v>9784254290325</v>
      </c>
      <c r="L432" t="s">
        <v>87</v>
      </c>
      <c r="M432" s="49" t="s">
        <v>88</v>
      </c>
      <c r="O432" s="49" t="s">
        <v>2766</v>
      </c>
      <c r="P432" t="s">
        <v>2767</v>
      </c>
      <c r="Q432" s="51">
        <v>5800</v>
      </c>
      <c r="R432" s="51">
        <v>6380</v>
      </c>
      <c r="S432" t="s">
        <v>2768</v>
      </c>
      <c r="T432" t="s">
        <v>92</v>
      </c>
      <c r="U432" t="s">
        <v>2769</v>
      </c>
      <c r="V432" t="s">
        <v>2770</v>
      </c>
      <c r="W432" t="s">
        <v>95</v>
      </c>
      <c r="X432" t="s">
        <v>2771</v>
      </c>
      <c r="Y432" s="49">
        <v>431</v>
      </c>
    </row>
    <row r="433" spans="1:25">
      <c r="A433" s="49" t="s">
        <v>47</v>
      </c>
      <c r="B433" s="49" t="str">
        <f>IFERROR(IF(A433="","",A433&amp;COUNTIF(A$2:A433,A433)),"")</f>
        <v>経済・経営2</v>
      </c>
      <c r="C433">
        <v>30</v>
      </c>
      <c r="D433">
        <v>432</v>
      </c>
      <c r="E433" t="s">
        <v>84</v>
      </c>
      <c r="F433" t="s">
        <v>46</v>
      </c>
      <c r="G433" t="s">
        <v>85</v>
      </c>
      <c r="H433" t="s">
        <v>2765</v>
      </c>
      <c r="K433" s="50">
        <v>9784320125674</v>
      </c>
      <c r="L433" t="s">
        <v>115</v>
      </c>
      <c r="M433" s="49" t="s">
        <v>116</v>
      </c>
      <c r="O433" s="49" t="s">
        <v>2772</v>
      </c>
      <c r="P433" t="s">
        <v>2773</v>
      </c>
      <c r="Q433" s="51">
        <v>2400</v>
      </c>
      <c r="R433" s="51">
        <v>2640</v>
      </c>
      <c r="S433" t="s">
        <v>2774</v>
      </c>
      <c r="T433" t="s">
        <v>127</v>
      </c>
      <c r="U433" t="s">
        <v>2057</v>
      </c>
      <c r="V433" t="s">
        <v>2775</v>
      </c>
      <c r="W433" t="s">
        <v>95</v>
      </c>
      <c r="X433" t="s">
        <v>2776</v>
      </c>
      <c r="Y433" s="49">
        <v>432</v>
      </c>
    </row>
    <row r="434" spans="1:25">
      <c r="A434" s="49" t="s">
        <v>47</v>
      </c>
      <c r="B434" s="49" t="str">
        <f>IFERROR(IF(A434="","",A434&amp;COUNTIF(A$2:A434,A434)),"")</f>
        <v>経済・経営3</v>
      </c>
      <c r="C434">
        <v>30</v>
      </c>
      <c r="D434">
        <v>433</v>
      </c>
      <c r="E434" t="s">
        <v>84</v>
      </c>
      <c r="F434" t="s">
        <v>46</v>
      </c>
      <c r="G434" t="s">
        <v>85</v>
      </c>
      <c r="H434" t="s">
        <v>2765</v>
      </c>
      <c r="K434" s="50">
        <v>9784766428957</v>
      </c>
      <c r="L434" t="s">
        <v>2777</v>
      </c>
      <c r="M434" s="49" t="s">
        <v>2778</v>
      </c>
      <c r="O434" s="49" t="s">
        <v>2779</v>
      </c>
      <c r="P434" t="s">
        <v>2780</v>
      </c>
      <c r="Q434" s="51">
        <v>6800</v>
      </c>
      <c r="R434" s="51">
        <v>7480</v>
      </c>
      <c r="S434" t="s">
        <v>2781</v>
      </c>
      <c r="T434" t="s">
        <v>155</v>
      </c>
      <c r="U434" t="s">
        <v>2782</v>
      </c>
      <c r="V434" t="s">
        <v>2783</v>
      </c>
      <c r="W434" t="s">
        <v>95</v>
      </c>
      <c r="X434" t="s">
        <v>2784</v>
      </c>
      <c r="Y434" s="49">
        <v>433</v>
      </c>
    </row>
    <row r="435" spans="1:25">
      <c r="A435" s="49" t="s">
        <v>47</v>
      </c>
      <c r="B435" s="49" t="str">
        <f>IFERROR(IF(A435="","",A435&amp;COUNTIF(A$2:A435,A435)),"")</f>
        <v>経済・経営4</v>
      </c>
      <c r="C435">
        <v>30</v>
      </c>
      <c r="D435">
        <v>434</v>
      </c>
      <c r="E435" t="s">
        <v>84</v>
      </c>
      <c r="F435" t="s">
        <v>46</v>
      </c>
      <c r="G435" t="s">
        <v>85</v>
      </c>
      <c r="H435" t="s">
        <v>2765</v>
      </c>
      <c r="K435" s="50">
        <v>9784798179773</v>
      </c>
      <c r="L435" t="s">
        <v>278</v>
      </c>
      <c r="M435" s="49" t="s">
        <v>279</v>
      </c>
      <c r="O435" s="49" t="s">
        <v>2785</v>
      </c>
      <c r="P435" t="s">
        <v>2786</v>
      </c>
      <c r="Q435" s="51">
        <v>4200</v>
      </c>
      <c r="R435" s="51">
        <v>4620</v>
      </c>
      <c r="S435" t="s">
        <v>844</v>
      </c>
      <c r="T435" s="17">
        <v>45139</v>
      </c>
      <c r="U435" t="s">
        <v>2787</v>
      </c>
      <c r="V435" t="s">
        <v>2788</v>
      </c>
      <c r="W435" t="s">
        <v>95</v>
      </c>
      <c r="X435" t="s">
        <v>2789</v>
      </c>
      <c r="Y435" s="49">
        <v>434</v>
      </c>
    </row>
    <row r="436" spans="1:25">
      <c r="A436" s="49" t="s">
        <v>47</v>
      </c>
      <c r="B436" s="49" t="str">
        <f>IFERROR(IF(A436="","",A436&amp;COUNTIF(A$2:A436,A436)),"")</f>
        <v>経済・経営5</v>
      </c>
      <c r="C436">
        <v>31</v>
      </c>
      <c r="D436">
        <v>435</v>
      </c>
      <c r="E436" t="s">
        <v>84</v>
      </c>
      <c r="F436" t="s">
        <v>46</v>
      </c>
      <c r="G436" t="s">
        <v>85</v>
      </c>
      <c r="H436" t="s">
        <v>2765</v>
      </c>
      <c r="K436" s="50">
        <v>9784812222164</v>
      </c>
      <c r="L436" t="s">
        <v>1612</v>
      </c>
      <c r="M436" s="49" t="s">
        <v>1613</v>
      </c>
      <c r="O436" s="49" t="s">
        <v>2790</v>
      </c>
      <c r="P436" t="s">
        <v>2791</v>
      </c>
      <c r="Q436" s="51">
        <v>3800</v>
      </c>
      <c r="R436" s="51">
        <v>4180</v>
      </c>
      <c r="S436" t="s">
        <v>2792</v>
      </c>
      <c r="T436" t="s">
        <v>155</v>
      </c>
      <c r="U436" t="s">
        <v>460</v>
      </c>
      <c r="V436" t="s">
        <v>2793</v>
      </c>
      <c r="W436" t="s">
        <v>95</v>
      </c>
      <c r="X436" t="s">
        <v>2794</v>
      </c>
      <c r="Y436" s="49">
        <v>435</v>
      </c>
    </row>
    <row r="437" spans="1:25">
      <c r="A437" s="49" t="s">
        <v>47</v>
      </c>
      <c r="B437" s="49" t="str">
        <f>IFERROR(IF(A437="","",A437&amp;COUNTIF(A$2:A437,A437)),"")</f>
        <v>経済・経営6</v>
      </c>
      <c r="C437">
        <v>31</v>
      </c>
      <c r="D437">
        <v>436</v>
      </c>
      <c r="E437" t="s">
        <v>84</v>
      </c>
      <c r="F437" t="s">
        <v>46</v>
      </c>
      <c r="G437" t="s">
        <v>85</v>
      </c>
      <c r="H437" t="s">
        <v>2765</v>
      </c>
      <c r="K437" s="50">
        <v>9784794226693</v>
      </c>
      <c r="L437" t="s">
        <v>286</v>
      </c>
      <c r="M437" s="49" t="s">
        <v>287</v>
      </c>
      <c r="O437" s="49" t="s">
        <v>2795</v>
      </c>
      <c r="P437" t="s">
        <v>2796</v>
      </c>
      <c r="Q437" s="51">
        <v>3400</v>
      </c>
      <c r="R437" s="51">
        <v>3740</v>
      </c>
      <c r="S437" t="s">
        <v>2797</v>
      </c>
      <c r="T437" t="s">
        <v>127</v>
      </c>
      <c r="U437" t="s">
        <v>2150</v>
      </c>
      <c r="V437" t="s">
        <v>2798</v>
      </c>
      <c r="W437" t="s">
        <v>95</v>
      </c>
      <c r="X437" t="s">
        <v>2799</v>
      </c>
      <c r="Y437" s="49">
        <v>436</v>
      </c>
    </row>
    <row r="438" spans="1:25">
      <c r="A438" s="49" t="s">
        <v>47</v>
      </c>
      <c r="B438" s="49" t="str">
        <f>IFERROR(IF(A438="","",A438&amp;COUNTIF(A$2:A438,A438)),"")</f>
        <v>経済・経営7</v>
      </c>
      <c r="C438">
        <v>31</v>
      </c>
      <c r="D438">
        <v>437</v>
      </c>
      <c r="E438" t="s">
        <v>84</v>
      </c>
      <c r="F438" t="s">
        <v>46</v>
      </c>
      <c r="G438" t="s">
        <v>85</v>
      </c>
      <c r="H438" t="s">
        <v>2765</v>
      </c>
      <c r="K438" s="50">
        <v>9784794226242</v>
      </c>
      <c r="L438" t="s">
        <v>286</v>
      </c>
      <c r="M438" s="49" t="s">
        <v>287</v>
      </c>
      <c r="O438" s="49" t="s">
        <v>2800</v>
      </c>
      <c r="P438" t="s">
        <v>2801</v>
      </c>
      <c r="Q438" s="51">
        <v>2000</v>
      </c>
      <c r="R438" s="51">
        <v>2200</v>
      </c>
      <c r="S438" t="s">
        <v>2802</v>
      </c>
      <c r="T438" t="s">
        <v>212</v>
      </c>
      <c r="U438" t="s">
        <v>2803</v>
      </c>
      <c r="V438" t="s">
        <v>2804</v>
      </c>
      <c r="W438" t="s">
        <v>95</v>
      </c>
      <c r="X438" t="s">
        <v>2805</v>
      </c>
      <c r="Y438" s="49">
        <v>437</v>
      </c>
    </row>
    <row r="439" spans="1:25">
      <c r="A439" s="49" t="s">
        <v>47</v>
      </c>
      <c r="B439" s="49" t="str">
        <f>IFERROR(IF(A439="","",A439&amp;COUNTIF(A$2:A439,A439)),"")</f>
        <v>経済・経営8</v>
      </c>
      <c r="C439">
        <v>31</v>
      </c>
      <c r="D439">
        <v>438</v>
      </c>
      <c r="E439" t="s">
        <v>84</v>
      </c>
      <c r="F439" t="s">
        <v>46</v>
      </c>
      <c r="G439" t="s">
        <v>85</v>
      </c>
      <c r="H439" t="s">
        <v>2765</v>
      </c>
      <c r="K439" s="50">
        <v>9784794226624</v>
      </c>
      <c r="L439" t="s">
        <v>286</v>
      </c>
      <c r="M439" s="49" t="s">
        <v>287</v>
      </c>
      <c r="O439" s="49" t="s">
        <v>2806</v>
      </c>
      <c r="P439" t="s">
        <v>2807</v>
      </c>
      <c r="Q439" s="51">
        <v>3400</v>
      </c>
      <c r="R439" s="51">
        <v>3740</v>
      </c>
      <c r="S439" t="s">
        <v>2808</v>
      </c>
      <c r="T439" t="s">
        <v>106</v>
      </c>
      <c r="U439" t="s">
        <v>2809</v>
      </c>
      <c r="V439" t="s">
        <v>2810</v>
      </c>
      <c r="W439" t="s">
        <v>95</v>
      </c>
      <c r="X439" t="s">
        <v>2811</v>
      </c>
      <c r="Y439" s="49">
        <v>438</v>
      </c>
    </row>
    <row r="440" spans="1:25">
      <c r="A440" s="49" t="s">
        <v>47</v>
      </c>
      <c r="B440" s="49" t="str">
        <f>IFERROR(IF(A440="","",A440&amp;COUNTIF(A$2:A440,A440)),"")</f>
        <v>経済・経営9</v>
      </c>
      <c r="C440">
        <v>31</v>
      </c>
      <c r="D440">
        <v>439</v>
      </c>
      <c r="E440" t="s">
        <v>84</v>
      </c>
      <c r="F440" t="s">
        <v>46</v>
      </c>
      <c r="G440" t="s">
        <v>85</v>
      </c>
      <c r="H440" t="s">
        <v>2765</v>
      </c>
      <c r="K440" s="50">
        <v>9784502463716</v>
      </c>
      <c r="L440" t="s">
        <v>2640</v>
      </c>
      <c r="M440" s="49" t="s">
        <v>2641</v>
      </c>
      <c r="O440" s="49" t="s">
        <v>2812</v>
      </c>
      <c r="P440" t="s">
        <v>2813</v>
      </c>
      <c r="Q440" s="51">
        <v>5000</v>
      </c>
      <c r="R440" s="51">
        <v>5500</v>
      </c>
      <c r="S440" t="s">
        <v>2814</v>
      </c>
      <c r="T440" t="s">
        <v>106</v>
      </c>
      <c r="U440" t="s">
        <v>128</v>
      </c>
      <c r="V440" t="s">
        <v>2815</v>
      </c>
      <c r="W440" t="s">
        <v>95</v>
      </c>
      <c r="X440" t="s">
        <v>2816</v>
      </c>
      <c r="Y440" s="49">
        <v>439</v>
      </c>
    </row>
    <row r="441" spans="1:25">
      <c r="A441" s="49" t="s">
        <v>47</v>
      </c>
      <c r="B441" s="49" t="str">
        <f>IFERROR(IF(A441="","",A441&amp;COUNTIF(A$2:A441,A441)),"")</f>
        <v>経済・経営10</v>
      </c>
      <c r="C441">
        <v>31</v>
      </c>
      <c r="D441">
        <v>440</v>
      </c>
      <c r="E441" t="s">
        <v>84</v>
      </c>
      <c r="F441" t="s">
        <v>46</v>
      </c>
      <c r="G441" t="s">
        <v>85</v>
      </c>
      <c r="H441" t="s">
        <v>2765</v>
      </c>
      <c r="K441" s="50">
        <v>9784502439117</v>
      </c>
      <c r="L441" t="s">
        <v>2640</v>
      </c>
      <c r="M441" s="49" t="s">
        <v>2641</v>
      </c>
      <c r="O441" s="49" t="s">
        <v>2817</v>
      </c>
      <c r="P441" t="s">
        <v>2818</v>
      </c>
      <c r="Q441" s="51">
        <v>7000</v>
      </c>
      <c r="R441" s="51">
        <v>7700</v>
      </c>
      <c r="S441" t="s">
        <v>2819</v>
      </c>
      <c r="T441" t="s">
        <v>2820</v>
      </c>
      <c r="U441" t="s">
        <v>337</v>
      </c>
      <c r="V441" t="s">
        <v>2821</v>
      </c>
      <c r="W441" t="s">
        <v>95</v>
      </c>
      <c r="X441" t="s">
        <v>2822</v>
      </c>
      <c r="Y441" s="49">
        <v>440</v>
      </c>
    </row>
    <row r="442" spans="1:25">
      <c r="A442" s="49" t="s">
        <v>47</v>
      </c>
      <c r="B442" s="49" t="str">
        <f>IFERROR(IF(A442="","",A442&amp;COUNTIF(A$2:A442,A442)),"")</f>
        <v>経済・経営11</v>
      </c>
      <c r="C442">
        <v>31</v>
      </c>
      <c r="D442">
        <v>441</v>
      </c>
      <c r="E442" t="s">
        <v>84</v>
      </c>
      <c r="F442" t="s">
        <v>46</v>
      </c>
      <c r="G442" t="s">
        <v>85</v>
      </c>
      <c r="H442" t="s">
        <v>2765</v>
      </c>
      <c r="K442" s="50">
        <v>9784502439216</v>
      </c>
      <c r="L442" t="s">
        <v>2640</v>
      </c>
      <c r="M442" s="49" t="s">
        <v>2641</v>
      </c>
      <c r="O442" s="49" t="s">
        <v>2823</v>
      </c>
      <c r="P442" t="s">
        <v>2818</v>
      </c>
      <c r="Q442" s="51">
        <v>7000</v>
      </c>
      <c r="R442" s="51">
        <v>7700</v>
      </c>
      <c r="S442" t="s">
        <v>2824</v>
      </c>
      <c r="T442" t="s">
        <v>2820</v>
      </c>
      <c r="U442" t="s">
        <v>1977</v>
      </c>
      <c r="V442" t="s">
        <v>2825</v>
      </c>
      <c r="W442" t="s">
        <v>95</v>
      </c>
      <c r="X442" t="s">
        <v>2826</v>
      </c>
      <c r="Y442" s="49">
        <v>441</v>
      </c>
    </row>
    <row r="443" spans="1:25">
      <c r="A443" s="49" t="s">
        <v>47</v>
      </c>
      <c r="B443" s="49" t="str">
        <f>IFERROR(IF(A443="","",A443&amp;COUNTIF(A$2:A443,A443)),"")</f>
        <v>経済・経営12</v>
      </c>
      <c r="C443">
        <v>31</v>
      </c>
      <c r="D443">
        <v>442</v>
      </c>
      <c r="E443" t="s">
        <v>84</v>
      </c>
      <c r="F443" t="s">
        <v>46</v>
      </c>
      <c r="G443" t="s">
        <v>85</v>
      </c>
      <c r="H443" t="s">
        <v>2765</v>
      </c>
      <c r="K443" s="50">
        <v>9784502439315</v>
      </c>
      <c r="L443" t="s">
        <v>2640</v>
      </c>
      <c r="M443" s="49" t="s">
        <v>2641</v>
      </c>
      <c r="O443" s="49" t="s">
        <v>2827</v>
      </c>
      <c r="P443" t="s">
        <v>2818</v>
      </c>
      <c r="Q443" s="51">
        <v>7000</v>
      </c>
      <c r="R443" s="51">
        <v>7700</v>
      </c>
      <c r="S443" t="s">
        <v>2828</v>
      </c>
      <c r="T443" t="s">
        <v>2820</v>
      </c>
      <c r="U443" t="s">
        <v>562</v>
      </c>
      <c r="V443" t="s">
        <v>2829</v>
      </c>
      <c r="W443" t="s">
        <v>95</v>
      </c>
      <c r="X443" t="s">
        <v>2830</v>
      </c>
      <c r="Y443" s="49">
        <v>442</v>
      </c>
    </row>
    <row r="444" spans="1:25">
      <c r="A444" s="49" t="s">
        <v>47</v>
      </c>
      <c r="B444" s="49" t="str">
        <f>IFERROR(IF(A444="","",A444&amp;COUNTIF(A$2:A444,A444)),"")</f>
        <v>経済・経営13</v>
      </c>
      <c r="C444">
        <v>31</v>
      </c>
      <c r="D444">
        <v>443</v>
      </c>
      <c r="E444" t="s">
        <v>84</v>
      </c>
      <c r="F444" t="s">
        <v>46</v>
      </c>
      <c r="G444" t="s">
        <v>85</v>
      </c>
      <c r="H444" t="s">
        <v>2765</v>
      </c>
      <c r="K444" s="50">
        <v>9784502451119</v>
      </c>
      <c r="L444" t="s">
        <v>2640</v>
      </c>
      <c r="M444" s="49" t="s">
        <v>2641</v>
      </c>
      <c r="O444" s="49" t="s">
        <v>2831</v>
      </c>
      <c r="P444" t="s">
        <v>2832</v>
      </c>
      <c r="Q444" s="51">
        <v>3000</v>
      </c>
      <c r="R444" s="51">
        <v>3300</v>
      </c>
      <c r="S444" t="s">
        <v>2833</v>
      </c>
      <c r="T444" t="s">
        <v>2834</v>
      </c>
      <c r="U444" t="s">
        <v>2835</v>
      </c>
      <c r="V444" t="s">
        <v>2836</v>
      </c>
      <c r="W444" t="s">
        <v>95</v>
      </c>
      <c r="X444" t="s">
        <v>2837</v>
      </c>
      <c r="Y444" s="49">
        <v>443</v>
      </c>
    </row>
    <row r="445" spans="1:25">
      <c r="A445" s="49" t="s">
        <v>47</v>
      </c>
      <c r="B445" s="49" t="str">
        <f>IFERROR(IF(A445="","",A445&amp;COUNTIF(A$2:A445,A445)),"")</f>
        <v>経済・経営14</v>
      </c>
      <c r="C445">
        <v>31</v>
      </c>
      <c r="D445">
        <v>444</v>
      </c>
      <c r="E445" t="s">
        <v>84</v>
      </c>
      <c r="F445" t="s">
        <v>46</v>
      </c>
      <c r="G445" t="s">
        <v>85</v>
      </c>
      <c r="H445" t="s">
        <v>2765</v>
      </c>
      <c r="K445" s="50">
        <v>9784502466519</v>
      </c>
      <c r="L445" t="s">
        <v>2640</v>
      </c>
      <c r="M445" s="49" t="s">
        <v>2641</v>
      </c>
      <c r="O445" s="49" t="s">
        <v>2838</v>
      </c>
      <c r="P445" t="s">
        <v>2839</v>
      </c>
      <c r="Q445" s="51">
        <v>3300</v>
      </c>
      <c r="R445" s="51">
        <v>3630</v>
      </c>
      <c r="S445" t="s">
        <v>2840</v>
      </c>
      <c r="T445" t="s">
        <v>2841</v>
      </c>
      <c r="U445" t="s">
        <v>491</v>
      </c>
      <c r="V445" t="s">
        <v>2842</v>
      </c>
      <c r="W445" t="s">
        <v>95</v>
      </c>
      <c r="X445" t="s">
        <v>2843</v>
      </c>
      <c r="Y445" s="49">
        <v>444</v>
      </c>
    </row>
    <row r="446" spans="1:25">
      <c r="A446" s="49" t="s">
        <v>47</v>
      </c>
      <c r="B446" s="49" t="str">
        <f>IFERROR(IF(A446="","",A446&amp;COUNTIF(A$2:A446,A446)),"")</f>
        <v>経済・経営15</v>
      </c>
      <c r="C446">
        <v>31</v>
      </c>
      <c r="D446">
        <v>445</v>
      </c>
      <c r="E446" t="s">
        <v>84</v>
      </c>
      <c r="F446" t="s">
        <v>46</v>
      </c>
      <c r="G446" t="s">
        <v>85</v>
      </c>
      <c r="H446" t="s">
        <v>2765</v>
      </c>
      <c r="K446" s="50">
        <v>9784502465710</v>
      </c>
      <c r="L446" t="s">
        <v>2640</v>
      </c>
      <c r="M446" s="49" t="s">
        <v>2641</v>
      </c>
      <c r="O446" s="49" t="s">
        <v>2844</v>
      </c>
      <c r="P446" t="s">
        <v>2845</v>
      </c>
      <c r="Q446" s="51">
        <v>4700</v>
      </c>
      <c r="R446" s="51">
        <v>5170</v>
      </c>
      <c r="S446" t="s">
        <v>2846</v>
      </c>
      <c r="T446" t="s">
        <v>2847</v>
      </c>
      <c r="U446" t="s">
        <v>2848</v>
      </c>
      <c r="V446" t="s">
        <v>2849</v>
      </c>
      <c r="W446" t="s">
        <v>95</v>
      </c>
      <c r="X446" t="s">
        <v>2850</v>
      </c>
      <c r="Y446" s="49">
        <v>445</v>
      </c>
    </row>
    <row r="447" spans="1:25">
      <c r="A447" s="49" t="s">
        <v>47</v>
      </c>
      <c r="B447" s="49" t="str">
        <f>IFERROR(IF(A447="","",A447&amp;COUNTIF(A$2:A447,A447)),"")</f>
        <v>経済・経営16</v>
      </c>
      <c r="C447">
        <v>31</v>
      </c>
      <c r="D447">
        <v>446</v>
      </c>
      <c r="E447" t="s">
        <v>84</v>
      </c>
      <c r="F447" t="s">
        <v>46</v>
      </c>
      <c r="G447" t="s">
        <v>85</v>
      </c>
      <c r="H447" t="s">
        <v>2765</v>
      </c>
      <c r="K447" s="50">
        <v>9784130461382</v>
      </c>
      <c r="L447" t="s">
        <v>591</v>
      </c>
      <c r="M447" s="49" t="s">
        <v>592</v>
      </c>
      <c r="O447" s="49" t="s">
        <v>2851</v>
      </c>
      <c r="P447" t="s">
        <v>2852</v>
      </c>
      <c r="Q447" s="51">
        <v>9800</v>
      </c>
      <c r="R447" s="51">
        <v>10780</v>
      </c>
      <c r="S447" t="s">
        <v>2853</v>
      </c>
      <c r="T447" t="s">
        <v>231</v>
      </c>
      <c r="U447" t="s">
        <v>1831</v>
      </c>
      <c r="V447" t="s">
        <v>2854</v>
      </c>
      <c r="W447" t="s">
        <v>95</v>
      </c>
      <c r="X447" s="20">
        <v>44619000000</v>
      </c>
      <c r="Y447" s="49">
        <v>446</v>
      </c>
    </row>
    <row r="448" spans="1:25">
      <c r="A448" s="49" t="s">
        <v>47</v>
      </c>
      <c r="B448" s="49" t="str">
        <f>IFERROR(IF(A448="","",A448&amp;COUNTIF(A$2:A448,A448)),"")</f>
        <v>経済・経営17</v>
      </c>
      <c r="C448">
        <v>31</v>
      </c>
      <c r="D448">
        <v>447</v>
      </c>
      <c r="E448" t="s">
        <v>84</v>
      </c>
      <c r="F448" t="s">
        <v>46</v>
      </c>
      <c r="G448" t="s">
        <v>85</v>
      </c>
      <c r="H448" t="s">
        <v>2765</v>
      </c>
      <c r="K448" s="50">
        <v>9784495390808</v>
      </c>
      <c r="L448" t="s">
        <v>2855</v>
      </c>
      <c r="M448" s="49" t="s">
        <v>2856</v>
      </c>
      <c r="O448" s="49" t="s">
        <v>2857</v>
      </c>
      <c r="P448" t="s">
        <v>2858</v>
      </c>
      <c r="Q448" s="51">
        <v>6300</v>
      </c>
      <c r="R448" s="51">
        <v>6930</v>
      </c>
      <c r="S448" t="s">
        <v>2859</v>
      </c>
      <c r="T448" t="s">
        <v>127</v>
      </c>
      <c r="U448" t="s">
        <v>562</v>
      </c>
      <c r="V448" t="s">
        <v>2860</v>
      </c>
      <c r="W448" t="s">
        <v>95</v>
      </c>
      <c r="X448" t="s">
        <v>2861</v>
      </c>
      <c r="Y448" s="49">
        <v>447</v>
      </c>
    </row>
    <row r="449" spans="1:25">
      <c r="A449" s="49" t="s">
        <v>47</v>
      </c>
      <c r="B449" s="49" t="str">
        <f>IFERROR(IF(A449="","",A449&amp;COUNTIF(A$2:A449,A449)),"")</f>
        <v>経済・経営18</v>
      </c>
      <c r="C449">
        <v>31</v>
      </c>
      <c r="D449">
        <v>448</v>
      </c>
      <c r="E449" t="s">
        <v>84</v>
      </c>
      <c r="F449" t="s">
        <v>46</v>
      </c>
      <c r="G449" t="s">
        <v>85</v>
      </c>
      <c r="H449" t="s">
        <v>2765</v>
      </c>
      <c r="K449" s="50">
        <v>9784492396742</v>
      </c>
      <c r="L449" t="s">
        <v>2862</v>
      </c>
      <c r="M449" s="49" t="s">
        <v>2863</v>
      </c>
      <c r="O449" s="49" t="s">
        <v>2864</v>
      </c>
      <c r="P449" t="s">
        <v>2865</v>
      </c>
      <c r="Q449" s="51">
        <v>4500</v>
      </c>
      <c r="R449" s="51">
        <v>4950</v>
      </c>
      <c r="S449" t="s">
        <v>2866</v>
      </c>
      <c r="T449" t="s">
        <v>274</v>
      </c>
      <c r="U449" t="s">
        <v>2867</v>
      </c>
      <c r="V449" t="s">
        <v>2868</v>
      </c>
      <c r="W449" t="s">
        <v>95</v>
      </c>
      <c r="X449" t="s">
        <v>2869</v>
      </c>
      <c r="Y449" s="49">
        <v>448</v>
      </c>
    </row>
    <row r="450" spans="1:25">
      <c r="A450" s="49" t="s">
        <v>47</v>
      </c>
      <c r="B450" s="49" t="str">
        <f>IFERROR(IF(A450="","",A450&amp;COUNTIF(A$2:A450,A450)),"")</f>
        <v>経済・経営19</v>
      </c>
      <c r="C450">
        <v>31</v>
      </c>
      <c r="D450">
        <v>449</v>
      </c>
      <c r="E450" t="s">
        <v>84</v>
      </c>
      <c r="F450" t="s">
        <v>46</v>
      </c>
      <c r="G450" t="s">
        <v>85</v>
      </c>
      <c r="H450" t="s">
        <v>2765</v>
      </c>
      <c r="K450" s="50">
        <v>9784492315514</v>
      </c>
      <c r="L450" t="s">
        <v>2862</v>
      </c>
      <c r="M450" s="49" t="s">
        <v>2863</v>
      </c>
      <c r="O450" s="49" t="s">
        <v>2870</v>
      </c>
      <c r="P450" t="s">
        <v>2871</v>
      </c>
      <c r="Q450" s="51">
        <v>3600</v>
      </c>
      <c r="R450" s="51">
        <v>3960</v>
      </c>
      <c r="S450" t="s">
        <v>2872</v>
      </c>
      <c r="T450" t="s">
        <v>155</v>
      </c>
      <c r="U450" t="s">
        <v>2873</v>
      </c>
      <c r="V450" t="s">
        <v>2874</v>
      </c>
      <c r="W450" t="s">
        <v>95</v>
      </c>
      <c r="X450" t="s">
        <v>2875</v>
      </c>
      <c r="Y450" s="49">
        <v>449</v>
      </c>
    </row>
    <row r="451" spans="1:25">
      <c r="A451" s="49" t="s">
        <v>47</v>
      </c>
      <c r="B451" s="49" t="str">
        <f>IFERROR(IF(A451="","",A451&amp;COUNTIF(A$2:A451,A451)),"")</f>
        <v>経済・経営20</v>
      </c>
      <c r="C451">
        <v>31</v>
      </c>
      <c r="D451">
        <v>450</v>
      </c>
      <c r="E451" t="s">
        <v>84</v>
      </c>
      <c r="F451" t="s">
        <v>46</v>
      </c>
      <c r="G451" t="s">
        <v>85</v>
      </c>
      <c r="H451" t="s">
        <v>2765</v>
      </c>
      <c r="K451" s="50">
        <v>9784492654965</v>
      </c>
      <c r="L451" t="s">
        <v>2862</v>
      </c>
      <c r="M451" s="49" t="s">
        <v>2863</v>
      </c>
      <c r="O451" s="49" t="s">
        <v>2876</v>
      </c>
      <c r="P451" t="s">
        <v>2877</v>
      </c>
      <c r="Q451" s="51">
        <v>5000</v>
      </c>
      <c r="R451" s="51">
        <v>5500</v>
      </c>
      <c r="S451" t="s">
        <v>2878</v>
      </c>
      <c r="T451" t="s">
        <v>212</v>
      </c>
      <c r="U451" t="s">
        <v>789</v>
      </c>
      <c r="V451" t="s">
        <v>2879</v>
      </c>
      <c r="W451" t="s">
        <v>95</v>
      </c>
      <c r="X451" t="s">
        <v>2880</v>
      </c>
      <c r="Y451" s="49">
        <v>450</v>
      </c>
    </row>
    <row r="452" spans="1:25">
      <c r="A452" s="49" t="s">
        <v>47</v>
      </c>
      <c r="B452" s="49" t="str">
        <f>IFERROR(IF(A452="","",A452&amp;COUNTIF(A$2:A452,A452)),"")</f>
        <v>経済・経営21</v>
      </c>
      <c r="C452">
        <v>32</v>
      </c>
      <c r="D452">
        <v>451</v>
      </c>
      <c r="E452" t="s">
        <v>84</v>
      </c>
      <c r="F452" t="s">
        <v>46</v>
      </c>
      <c r="G452" t="s">
        <v>85</v>
      </c>
      <c r="H452" t="s">
        <v>2765</v>
      </c>
      <c r="K452" s="50">
        <v>9784561961413</v>
      </c>
      <c r="L452" t="s">
        <v>2881</v>
      </c>
      <c r="M452" s="49" t="s">
        <v>2882</v>
      </c>
      <c r="O452" s="49" t="s">
        <v>2883</v>
      </c>
      <c r="P452" t="s">
        <v>2884</v>
      </c>
      <c r="Q452" s="51">
        <v>4545</v>
      </c>
      <c r="R452" s="51">
        <v>5000</v>
      </c>
      <c r="S452" t="s">
        <v>2885</v>
      </c>
      <c r="T452" s="17">
        <v>45200</v>
      </c>
      <c r="U452" t="s">
        <v>2886</v>
      </c>
      <c r="V452" t="s">
        <v>2887</v>
      </c>
      <c r="W452" t="s">
        <v>95</v>
      </c>
      <c r="X452" t="s">
        <v>2888</v>
      </c>
      <c r="Y452" s="49">
        <v>451</v>
      </c>
    </row>
    <row r="453" spans="1:25">
      <c r="A453" s="49" t="s">
        <v>47</v>
      </c>
      <c r="B453" s="49" t="str">
        <f>IFERROR(IF(A453="","",A453&amp;COUNTIF(A$2:A453,A453)),"")</f>
        <v>経済・経営22</v>
      </c>
      <c r="C453">
        <v>32</v>
      </c>
      <c r="D453">
        <v>452</v>
      </c>
      <c r="E453" t="s">
        <v>84</v>
      </c>
      <c r="F453" t="s">
        <v>46</v>
      </c>
      <c r="G453" t="s">
        <v>85</v>
      </c>
      <c r="H453" t="s">
        <v>2765</v>
      </c>
      <c r="K453" s="50">
        <v>9784561267836</v>
      </c>
      <c r="L453" t="s">
        <v>2881</v>
      </c>
      <c r="M453" s="49" t="s">
        <v>2882</v>
      </c>
      <c r="O453" s="49" t="s">
        <v>2889</v>
      </c>
      <c r="P453" t="s">
        <v>2890</v>
      </c>
      <c r="Q453" s="51">
        <v>1818</v>
      </c>
      <c r="R453" s="51">
        <v>2000</v>
      </c>
      <c r="S453" t="s">
        <v>2891</v>
      </c>
      <c r="T453" s="17">
        <v>45108</v>
      </c>
      <c r="U453" t="s">
        <v>2892</v>
      </c>
      <c r="V453" t="s">
        <v>2893</v>
      </c>
      <c r="W453" t="s">
        <v>95</v>
      </c>
      <c r="X453" t="s">
        <v>2894</v>
      </c>
      <c r="Y453" s="49">
        <v>452</v>
      </c>
    </row>
    <row r="454" spans="1:25">
      <c r="A454" s="49" t="s">
        <v>47</v>
      </c>
      <c r="B454" s="49" t="str">
        <f>IFERROR(IF(A454="","",A454&amp;COUNTIF(A$2:A454,A454)),"")</f>
        <v>経済・経営23</v>
      </c>
      <c r="C454">
        <v>32</v>
      </c>
      <c r="D454">
        <v>453</v>
      </c>
      <c r="E454" t="s">
        <v>84</v>
      </c>
      <c r="F454" t="s">
        <v>46</v>
      </c>
      <c r="G454" t="s">
        <v>85</v>
      </c>
      <c r="H454" t="s">
        <v>2765</v>
      </c>
      <c r="K454" s="50">
        <v>9784561267829</v>
      </c>
      <c r="L454" t="s">
        <v>2881</v>
      </c>
      <c r="M454" s="49" t="s">
        <v>2882</v>
      </c>
      <c r="O454" s="49" t="s">
        <v>2895</v>
      </c>
      <c r="P454" t="s">
        <v>2896</v>
      </c>
      <c r="Q454" s="51">
        <v>2727</v>
      </c>
      <c r="R454" s="51">
        <v>3000</v>
      </c>
      <c r="S454" t="s">
        <v>2897</v>
      </c>
      <c r="T454" s="17">
        <v>45078</v>
      </c>
      <c r="U454" t="s">
        <v>2898</v>
      </c>
      <c r="V454" t="s">
        <v>2899</v>
      </c>
      <c r="W454" t="s">
        <v>95</v>
      </c>
      <c r="X454" t="s">
        <v>2900</v>
      </c>
      <c r="Y454" s="49">
        <v>453</v>
      </c>
    </row>
    <row r="455" spans="1:25">
      <c r="A455" s="49" t="s">
        <v>47</v>
      </c>
      <c r="B455" s="49" t="str">
        <f>IFERROR(IF(A455="","",A455&amp;COUNTIF(A$2:A455,A455)),"")</f>
        <v>経済・経営24</v>
      </c>
      <c r="C455">
        <v>32</v>
      </c>
      <c r="D455">
        <v>454</v>
      </c>
      <c r="E455" t="s">
        <v>84</v>
      </c>
      <c r="F455" t="s">
        <v>46</v>
      </c>
      <c r="G455" t="s">
        <v>85</v>
      </c>
      <c r="H455" t="s">
        <v>2765</v>
      </c>
      <c r="K455" s="50">
        <v>9784823411878</v>
      </c>
      <c r="L455" t="s">
        <v>1248</v>
      </c>
      <c r="M455" s="49" t="s">
        <v>1249</v>
      </c>
      <c r="O455" s="49" t="s">
        <v>2901</v>
      </c>
      <c r="P455" t="s">
        <v>2902</v>
      </c>
      <c r="Q455" s="51">
        <v>5000</v>
      </c>
      <c r="R455" s="51">
        <v>5500</v>
      </c>
      <c r="S455" t="s">
        <v>2903</v>
      </c>
      <c r="T455" t="s">
        <v>274</v>
      </c>
      <c r="U455" t="s">
        <v>1007</v>
      </c>
      <c r="V455" t="s">
        <v>2904</v>
      </c>
      <c r="W455" t="s">
        <v>95</v>
      </c>
      <c r="X455" t="s">
        <v>2905</v>
      </c>
      <c r="Y455" s="49">
        <v>454</v>
      </c>
    </row>
    <row r="456" spans="1:25">
      <c r="A456" s="49" t="s">
        <v>47</v>
      </c>
      <c r="B456" s="49" t="str">
        <f>IFERROR(IF(A456="","",A456&amp;COUNTIF(A$2:A456,A456)),"")</f>
        <v>経済・経営25</v>
      </c>
      <c r="C456">
        <v>32</v>
      </c>
      <c r="D456">
        <v>455</v>
      </c>
      <c r="E456" t="s">
        <v>84</v>
      </c>
      <c r="F456" t="s">
        <v>46</v>
      </c>
      <c r="G456" t="s">
        <v>85</v>
      </c>
      <c r="H456" t="s">
        <v>2765</v>
      </c>
      <c r="K456" s="50">
        <v>9784623094936</v>
      </c>
      <c r="L456" t="s">
        <v>1296</v>
      </c>
      <c r="M456" s="49" t="s">
        <v>1297</v>
      </c>
      <c r="O456" s="49" t="s">
        <v>2906</v>
      </c>
      <c r="P456" t="s">
        <v>2907</v>
      </c>
      <c r="Q456" s="51">
        <v>6000</v>
      </c>
      <c r="R456" s="51">
        <v>6600</v>
      </c>
      <c r="S456" t="s">
        <v>2908</v>
      </c>
      <c r="T456" s="18">
        <v>44977</v>
      </c>
      <c r="U456" t="s">
        <v>2025</v>
      </c>
      <c r="V456" t="s">
        <v>2909</v>
      </c>
      <c r="W456" t="s">
        <v>95</v>
      </c>
      <c r="X456" t="s">
        <v>2910</v>
      </c>
      <c r="Y456" s="49">
        <v>455</v>
      </c>
    </row>
    <row r="457" spans="1:25">
      <c r="A457" s="49" t="s">
        <v>47</v>
      </c>
      <c r="B457" s="49" t="str">
        <f>IFERROR(IF(A457="","",A457&amp;COUNTIF(A$2:A457,A457)),"")</f>
        <v>経済・経営26</v>
      </c>
      <c r="C457">
        <v>32</v>
      </c>
      <c r="D457">
        <v>456</v>
      </c>
      <c r="E457" t="s">
        <v>84</v>
      </c>
      <c r="F457" t="s">
        <v>46</v>
      </c>
      <c r="G457" t="s">
        <v>85</v>
      </c>
      <c r="H457" t="s">
        <v>2765</v>
      </c>
      <c r="K457" s="50">
        <v>9784623095483</v>
      </c>
      <c r="L457" t="s">
        <v>1296</v>
      </c>
      <c r="M457" s="49" t="s">
        <v>1297</v>
      </c>
      <c r="O457" s="49" t="s">
        <v>2911</v>
      </c>
      <c r="P457" t="s">
        <v>2912</v>
      </c>
      <c r="Q457" s="51">
        <v>5000</v>
      </c>
      <c r="R457" s="51">
        <v>5500</v>
      </c>
      <c r="S457" t="s">
        <v>2913</v>
      </c>
      <c r="T457" s="18">
        <v>45047</v>
      </c>
      <c r="U457" t="s">
        <v>2914</v>
      </c>
      <c r="V457" t="s">
        <v>2915</v>
      </c>
      <c r="W457" t="s">
        <v>95</v>
      </c>
      <c r="X457" t="s">
        <v>2916</v>
      </c>
      <c r="Y457" s="49">
        <v>456</v>
      </c>
    </row>
    <row r="458" spans="1:25">
      <c r="A458" s="49" t="s">
        <v>47</v>
      </c>
      <c r="B458" s="49" t="str">
        <f>IFERROR(IF(A458="","",A458&amp;COUNTIF(A$2:A458,A458)),"")</f>
        <v>経済・経営27</v>
      </c>
      <c r="C458">
        <v>32</v>
      </c>
      <c r="D458">
        <v>457</v>
      </c>
      <c r="E458" t="s">
        <v>84</v>
      </c>
      <c r="F458" t="s">
        <v>46</v>
      </c>
      <c r="G458" t="s">
        <v>85</v>
      </c>
      <c r="H458" t="s">
        <v>2765</v>
      </c>
      <c r="K458" s="50">
        <v>9784623094912</v>
      </c>
      <c r="L458" t="s">
        <v>1296</v>
      </c>
      <c r="M458" s="49" t="s">
        <v>1297</v>
      </c>
      <c r="O458" s="49" t="s">
        <v>2917</v>
      </c>
      <c r="P458" t="s">
        <v>2918</v>
      </c>
      <c r="Q458" s="51">
        <v>8000</v>
      </c>
      <c r="R458" s="51">
        <v>8800</v>
      </c>
      <c r="S458" t="s">
        <v>2919</v>
      </c>
      <c r="T458" s="18">
        <v>45005</v>
      </c>
      <c r="U458" t="s">
        <v>2920</v>
      </c>
      <c r="V458" t="s">
        <v>2921</v>
      </c>
      <c r="W458" t="s">
        <v>95</v>
      </c>
      <c r="X458" t="s">
        <v>2922</v>
      </c>
      <c r="Y458" s="49">
        <v>457</v>
      </c>
    </row>
    <row r="459" spans="1:25">
      <c r="A459" s="49" t="s">
        <v>49</v>
      </c>
      <c r="B459" s="49" t="str">
        <f>IFERROR(IF(A459="","",A459&amp;COUNTIF(A$2:A459,A459)),"")</f>
        <v>文学1</v>
      </c>
      <c r="C459">
        <v>32</v>
      </c>
      <c r="D459">
        <v>458</v>
      </c>
      <c r="E459" t="s">
        <v>84</v>
      </c>
      <c r="F459" t="s">
        <v>48</v>
      </c>
      <c r="G459" t="s">
        <v>85</v>
      </c>
      <c r="H459" t="s">
        <v>2923</v>
      </c>
      <c r="K459" s="50">
        <v>9784757610606</v>
      </c>
      <c r="L459" t="s">
        <v>2924</v>
      </c>
      <c r="M459" s="49" t="s">
        <v>2925</v>
      </c>
      <c r="O459" s="49" t="s">
        <v>2926</v>
      </c>
      <c r="P459" t="s">
        <v>2927</v>
      </c>
      <c r="Q459" s="51">
        <v>13500</v>
      </c>
      <c r="R459" s="51">
        <v>14850</v>
      </c>
      <c r="S459" t="s">
        <v>2928</v>
      </c>
      <c r="T459" s="17">
        <v>44958</v>
      </c>
      <c r="U459" t="s">
        <v>2929</v>
      </c>
      <c r="V459" t="s">
        <v>2930</v>
      </c>
      <c r="W459" t="s">
        <v>95</v>
      </c>
      <c r="X459" t="s">
        <v>2931</v>
      </c>
      <c r="Y459" s="49">
        <v>458</v>
      </c>
    </row>
    <row r="460" spans="1:25">
      <c r="A460" s="49" t="s">
        <v>49</v>
      </c>
      <c r="B460" s="49" t="str">
        <f>IFERROR(IF(A460="","",A460&amp;COUNTIF(A$2:A460,A460)),"")</f>
        <v>文学2</v>
      </c>
      <c r="C460">
        <v>32</v>
      </c>
      <c r="D460">
        <v>459</v>
      </c>
      <c r="E460" t="s">
        <v>84</v>
      </c>
      <c r="F460" t="s">
        <v>48</v>
      </c>
      <c r="G460" t="s">
        <v>85</v>
      </c>
      <c r="H460" t="s">
        <v>2923</v>
      </c>
      <c r="K460" s="50">
        <v>9784872597820</v>
      </c>
      <c r="L460" t="s">
        <v>1695</v>
      </c>
      <c r="M460" s="49" t="s">
        <v>1696</v>
      </c>
      <c r="O460" s="49" t="s">
        <v>2932</v>
      </c>
      <c r="P460" t="s">
        <v>2933</v>
      </c>
      <c r="Q460" s="51">
        <v>7900</v>
      </c>
      <c r="R460" s="51">
        <v>8690</v>
      </c>
      <c r="S460" t="s">
        <v>2934</v>
      </c>
      <c r="T460" t="s">
        <v>106</v>
      </c>
      <c r="U460" t="s">
        <v>2935</v>
      </c>
      <c r="V460" t="s">
        <v>2936</v>
      </c>
      <c r="W460" t="s">
        <v>95</v>
      </c>
      <c r="X460" t="s">
        <v>2937</v>
      </c>
      <c r="Y460" s="49">
        <v>459</v>
      </c>
    </row>
    <row r="461" spans="1:25">
      <c r="A461" s="49" t="s">
        <v>49</v>
      </c>
      <c r="B461" s="49" t="str">
        <f>IFERROR(IF(A461="","",A461&amp;COUNTIF(A$2:A461,A461)),"")</f>
        <v>文学3</v>
      </c>
      <c r="C461">
        <v>32</v>
      </c>
      <c r="D461">
        <v>460</v>
      </c>
      <c r="E461" t="s">
        <v>84</v>
      </c>
      <c r="F461" t="s">
        <v>48</v>
      </c>
      <c r="G461" t="s">
        <v>85</v>
      </c>
      <c r="H461" t="s">
        <v>2923</v>
      </c>
      <c r="K461" s="50">
        <v>9784305709882</v>
      </c>
      <c r="L461" t="s">
        <v>2938</v>
      </c>
      <c r="M461" s="49" t="s">
        <v>2939</v>
      </c>
      <c r="O461" s="49" t="s">
        <v>2940</v>
      </c>
      <c r="P461" t="s">
        <v>2941</v>
      </c>
      <c r="Q461" s="51">
        <v>17000</v>
      </c>
      <c r="R461" s="51">
        <v>18700</v>
      </c>
      <c r="S461" t="s">
        <v>2942</v>
      </c>
      <c r="T461" t="s">
        <v>155</v>
      </c>
      <c r="U461" t="s">
        <v>2943</v>
      </c>
      <c r="V461" t="s">
        <v>2944</v>
      </c>
      <c r="W461" t="s">
        <v>95</v>
      </c>
      <c r="X461" t="s">
        <v>2945</v>
      </c>
      <c r="Y461" s="49">
        <v>460</v>
      </c>
    </row>
    <row r="462" spans="1:25">
      <c r="A462" s="49" t="s">
        <v>49</v>
      </c>
      <c r="B462" s="49" t="str">
        <f>IFERROR(IF(A462="","",A462&amp;COUNTIF(A$2:A462,A462)),"")</f>
        <v>文学4</v>
      </c>
      <c r="C462">
        <v>32</v>
      </c>
      <c r="D462">
        <v>461</v>
      </c>
      <c r="E462" t="s">
        <v>84</v>
      </c>
      <c r="F462" t="s">
        <v>48</v>
      </c>
      <c r="G462" t="s">
        <v>85</v>
      </c>
      <c r="H462" t="s">
        <v>2923</v>
      </c>
      <c r="K462" s="50">
        <v>9784909832412</v>
      </c>
      <c r="L462" t="s">
        <v>1150</v>
      </c>
      <c r="M462" s="49" t="s">
        <v>1151</v>
      </c>
      <c r="O462" s="49" t="s">
        <v>2946</v>
      </c>
      <c r="P462" t="s">
        <v>2947</v>
      </c>
      <c r="Q462" s="51">
        <v>18000</v>
      </c>
      <c r="R462" s="51">
        <v>19800</v>
      </c>
      <c r="S462" t="s">
        <v>2948</v>
      </c>
      <c r="T462" s="17">
        <v>44927</v>
      </c>
      <c r="U462" t="s">
        <v>2949</v>
      </c>
      <c r="V462" t="s">
        <v>2950</v>
      </c>
      <c r="W462" t="s">
        <v>95</v>
      </c>
      <c r="X462" t="s">
        <v>2951</v>
      </c>
      <c r="Y462" s="49">
        <v>461</v>
      </c>
    </row>
    <row r="463" spans="1:25">
      <c r="A463" s="49" t="s">
        <v>49</v>
      </c>
      <c r="B463" s="49" t="str">
        <f>IFERROR(IF(A463="","",A463&amp;COUNTIF(A$2:A463,A463)),"")</f>
        <v>文学5</v>
      </c>
      <c r="C463">
        <v>32</v>
      </c>
      <c r="D463">
        <v>462</v>
      </c>
      <c r="E463" t="s">
        <v>84</v>
      </c>
      <c r="F463" t="s">
        <v>48</v>
      </c>
      <c r="G463" t="s">
        <v>85</v>
      </c>
      <c r="H463" t="s">
        <v>2923</v>
      </c>
      <c r="K463" s="50">
        <v>9784909832559</v>
      </c>
      <c r="L463" t="s">
        <v>1150</v>
      </c>
      <c r="M463" s="49" t="s">
        <v>1151</v>
      </c>
      <c r="O463" s="49" t="s">
        <v>2952</v>
      </c>
      <c r="P463" t="s">
        <v>2953</v>
      </c>
      <c r="Q463" s="51">
        <v>4500</v>
      </c>
      <c r="R463" s="51">
        <v>4950</v>
      </c>
      <c r="S463" t="s">
        <v>2954</v>
      </c>
      <c r="T463" s="17">
        <v>44958</v>
      </c>
      <c r="U463" t="s">
        <v>232</v>
      </c>
      <c r="V463" t="s">
        <v>2955</v>
      </c>
      <c r="W463" t="s">
        <v>95</v>
      </c>
      <c r="X463" t="s">
        <v>2956</v>
      </c>
      <c r="Y463" s="49">
        <v>462</v>
      </c>
    </row>
    <row r="464" spans="1:25">
      <c r="A464" s="49" t="s">
        <v>49</v>
      </c>
      <c r="B464" s="49" t="str">
        <f>IFERROR(IF(A464="","",A464&amp;COUNTIF(A$2:A464,A464)),"")</f>
        <v>文学6</v>
      </c>
      <c r="C464">
        <v>32</v>
      </c>
      <c r="D464">
        <v>463</v>
      </c>
      <c r="E464" t="s">
        <v>84</v>
      </c>
      <c r="F464" t="s">
        <v>48</v>
      </c>
      <c r="G464" t="s">
        <v>85</v>
      </c>
      <c r="H464" t="s">
        <v>2923</v>
      </c>
      <c r="K464" s="50">
        <v>9784909832627</v>
      </c>
      <c r="L464" t="s">
        <v>1150</v>
      </c>
      <c r="M464" s="49" t="s">
        <v>1151</v>
      </c>
      <c r="O464" s="49" t="s">
        <v>2957</v>
      </c>
      <c r="P464" t="s">
        <v>2958</v>
      </c>
      <c r="Q464" s="51">
        <v>3200</v>
      </c>
      <c r="R464" s="51">
        <v>3520</v>
      </c>
      <c r="S464" t="s">
        <v>2959</v>
      </c>
      <c r="T464" s="17">
        <v>44986</v>
      </c>
      <c r="U464" t="s">
        <v>2960</v>
      </c>
      <c r="V464" t="s">
        <v>2961</v>
      </c>
      <c r="W464" t="s">
        <v>95</v>
      </c>
      <c r="X464" t="s">
        <v>2962</v>
      </c>
      <c r="Y464" s="49">
        <v>463</v>
      </c>
    </row>
    <row r="465" spans="1:25">
      <c r="A465" s="49" t="s">
        <v>49</v>
      </c>
      <c r="B465" s="49" t="str">
        <f>IFERROR(IF(A465="","",A465&amp;COUNTIF(A$2:A465,A465)),"")</f>
        <v>文学7</v>
      </c>
      <c r="C465">
        <v>32</v>
      </c>
      <c r="D465">
        <v>464</v>
      </c>
      <c r="E465" t="s">
        <v>84</v>
      </c>
      <c r="F465" t="s">
        <v>48</v>
      </c>
      <c r="G465" t="s">
        <v>85</v>
      </c>
      <c r="H465" t="s">
        <v>2923</v>
      </c>
      <c r="K465" s="50">
        <v>9784909832634</v>
      </c>
      <c r="L465" t="s">
        <v>1150</v>
      </c>
      <c r="M465" s="49" t="s">
        <v>1151</v>
      </c>
      <c r="O465" s="49" t="s">
        <v>2963</v>
      </c>
      <c r="P465" t="s">
        <v>2958</v>
      </c>
      <c r="Q465" s="51">
        <v>2700</v>
      </c>
      <c r="R465" s="51">
        <v>2970</v>
      </c>
      <c r="S465" t="s">
        <v>2964</v>
      </c>
      <c r="T465" s="17">
        <v>45047</v>
      </c>
      <c r="U465" t="s">
        <v>2965</v>
      </c>
      <c r="V465" t="s">
        <v>2966</v>
      </c>
      <c r="W465" t="s">
        <v>95</v>
      </c>
      <c r="X465" t="s">
        <v>2967</v>
      </c>
      <c r="Y465" s="49">
        <v>464</v>
      </c>
    </row>
    <row r="466" spans="1:25">
      <c r="A466" s="49" t="s">
        <v>49</v>
      </c>
      <c r="B466" s="49" t="str">
        <f>IFERROR(IF(A466="","",A466&amp;COUNTIF(A$2:A466,A466)),"")</f>
        <v>文学8</v>
      </c>
      <c r="C466">
        <v>33</v>
      </c>
      <c r="D466">
        <v>465</v>
      </c>
      <c r="E466" t="s">
        <v>84</v>
      </c>
      <c r="F466" t="s">
        <v>48</v>
      </c>
      <c r="G466" t="s">
        <v>85</v>
      </c>
      <c r="H466" t="s">
        <v>2923</v>
      </c>
      <c r="K466" s="50">
        <v>9784909832641</v>
      </c>
      <c r="L466" t="s">
        <v>1150</v>
      </c>
      <c r="M466" s="49" t="s">
        <v>1151</v>
      </c>
      <c r="O466" s="49" t="s">
        <v>2968</v>
      </c>
      <c r="P466" t="s">
        <v>2958</v>
      </c>
      <c r="Q466" s="51">
        <v>2800</v>
      </c>
      <c r="R466" s="51">
        <v>3080</v>
      </c>
      <c r="S466" t="s">
        <v>2969</v>
      </c>
      <c r="T466" s="17">
        <v>45108</v>
      </c>
      <c r="U466" t="s">
        <v>1533</v>
      </c>
      <c r="V466" t="s">
        <v>2970</v>
      </c>
      <c r="W466" t="s">
        <v>95</v>
      </c>
      <c r="X466" t="s">
        <v>2971</v>
      </c>
      <c r="Y466" s="49">
        <v>465</v>
      </c>
    </row>
    <row r="467" spans="1:25">
      <c r="A467" s="49" t="s">
        <v>49</v>
      </c>
      <c r="B467" s="49" t="str">
        <f>IFERROR(IF(A467="","",A467&amp;COUNTIF(A$2:A467,A467)),"")</f>
        <v>文学9</v>
      </c>
      <c r="C467">
        <v>33</v>
      </c>
      <c r="D467">
        <v>466</v>
      </c>
      <c r="E467" t="s">
        <v>84</v>
      </c>
      <c r="F467" t="s">
        <v>48</v>
      </c>
      <c r="G467" t="s">
        <v>85</v>
      </c>
      <c r="H467" t="s">
        <v>2923</v>
      </c>
      <c r="K467" s="50">
        <v>9784909832658</v>
      </c>
      <c r="L467" t="s">
        <v>1150</v>
      </c>
      <c r="M467" s="49" t="s">
        <v>1151</v>
      </c>
      <c r="O467" s="49" t="s">
        <v>2972</v>
      </c>
      <c r="P467" t="s">
        <v>2973</v>
      </c>
      <c r="Q467" s="51">
        <v>4500</v>
      </c>
      <c r="R467" s="51">
        <v>4950</v>
      </c>
      <c r="S467" t="s">
        <v>2974</v>
      </c>
      <c r="T467" s="17">
        <v>44927</v>
      </c>
      <c r="U467" t="s">
        <v>404</v>
      </c>
      <c r="V467" t="s">
        <v>2975</v>
      </c>
      <c r="W467" t="s">
        <v>95</v>
      </c>
      <c r="X467" t="s">
        <v>2976</v>
      </c>
      <c r="Y467" s="49">
        <v>466</v>
      </c>
    </row>
    <row r="468" spans="1:25">
      <c r="A468" s="49" t="s">
        <v>49</v>
      </c>
      <c r="B468" s="49" t="str">
        <f>IFERROR(IF(A468="","",A468&amp;COUNTIF(A$2:A468,A468)),"")</f>
        <v>文学10</v>
      </c>
      <c r="C468">
        <v>33</v>
      </c>
      <c r="D468">
        <v>467</v>
      </c>
      <c r="E468" t="s">
        <v>84</v>
      </c>
      <c r="F468" t="s">
        <v>48</v>
      </c>
      <c r="G468" t="s">
        <v>85</v>
      </c>
      <c r="H468" t="s">
        <v>2923</v>
      </c>
      <c r="K468" s="50">
        <v>9784909832689</v>
      </c>
      <c r="L468" t="s">
        <v>1150</v>
      </c>
      <c r="M468" s="49" t="s">
        <v>1151</v>
      </c>
      <c r="O468" s="49" t="s">
        <v>2977</v>
      </c>
      <c r="P468" t="s">
        <v>2978</v>
      </c>
      <c r="Q468" s="51">
        <v>3600</v>
      </c>
      <c r="R468" s="51">
        <v>3960</v>
      </c>
      <c r="S468" t="s">
        <v>2979</v>
      </c>
      <c r="T468" s="17">
        <v>44958</v>
      </c>
      <c r="U468" t="s">
        <v>2257</v>
      </c>
      <c r="V468" t="s">
        <v>2980</v>
      </c>
      <c r="W468" t="s">
        <v>95</v>
      </c>
      <c r="X468" t="s">
        <v>2981</v>
      </c>
      <c r="Y468" s="49">
        <v>467</v>
      </c>
    </row>
    <row r="469" spans="1:25">
      <c r="A469" s="49" t="s">
        <v>49</v>
      </c>
      <c r="B469" s="49" t="str">
        <f>IFERROR(IF(A469="","",A469&amp;COUNTIF(A$2:A469,A469)),"")</f>
        <v>文学11</v>
      </c>
      <c r="C469">
        <v>33</v>
      </c>
      <c r="D469">
        <v>468</v>
      </c>
      <c r="E469" t="s">
        <v>84</v>
      </c>
      <c r="F469" t="s">
        <v>48</v>
      </c>
      <c r="G469" t="s">
        <v>85</v>
      </c>
      <c r="H469" t="s">
        <v>2923</v>
      </c>
      <c r="K469" s="50">
        <v>9784909832733</v>
      </c>
      <c r="L469" t="s">
        <v>1150</v>
      </c>
      <c r="M469" s="49" t="s">
        <v>1151</v>
      </c>
      <c r="O469" s="49" t="s">
        <v>2982</v>
      </c>
      <c r="P469" t="s">
        <v>2983</v>
      </c>
      <c r="Q469" s="51">
        <v>15000</v>
      </c>
      <c r="R469" s="51">
        <v>16500</v>
      </c>
      <c r="S469" t="s">
        <v>2984</v>
      </c>
      <c r="T469" s="17">
        <v>44958</v>
      </c>
      <c r="U469" t="s">
        <v>2985</v>
      </c>
      <c r="V469" t="s">
        <v>2986</v>
      </c>
      <c r="W469" t="s">
        <v>95</v>
      </c>
      <c r="X469" t="s">
        <v>2987</v>
      </c>
      <c r="Y469" s="49">
        <v>468</v>
      </c>
    </row>
    <row r="470" spans="1:25">
      <c r="A470" s="49" t="s">
        <v>49</v>
      </c>
      <c r="B470" s="49" t="str">
        <f>IFERROR(IF(A470="","",A470&amp;COUNTIF(A$2:A470,A470)),"")</f>
        <v>文学12</v>
      </c>
      <c r="C470">
        <v>33</v>
      </c>
      <c r="D470">
        <v>469</v>
      </c>
      <c r="E470" t="s">
        <v>84</v>
      </c>
      <c r="F470" t="s">
        <v>48</v>
      </c>
      <c r="G470" t="s">
        <v>85</v>
      </c>
      <c r="H470" t="s">
        <v>2923</v>
      </c>
      <c r="K470" s="50">
        <v>9784336075024</v>
      </c>
      <c r="L470" t="s">
        <v>2988</v>
      </c>
      <c r="M470" s="49" t="s">
        <v>2989</v>
      </c>
      <c r="O470" s="49" t="s">
        <v>2990</v>
      </c>
      <c r="P470" t="s">
        <v>2991</v>
      </c>
      <c r="Q470" s="51">
        <v>9800</v>
      </c>
      <c r="R470" s="51">
        <v>10780</v>
      </c>
      <c r="S470" t="s">
        <v>2992</v>
      </c>
      <c r="T470" t="s">
        <v>231</v>
      </c>
      <c r="U470" t="s">
        <v>2993</v>
      </c>
      <c r="V470" t="s">
        <v>2994</v>
      </c>
      <c r="W470" t="s">
        <v>95</v>
      </c>
      <c r="X470" t="s">
        <v>2995</v>
      </c>
      <c r="Y470" s="49">
        <v>469</v>
      </c>
    </row>
    <row r="471" spans="1:25">
      <c r="A471" s="49" t="s">
        <v>49</v>
      </c>
      <c r="B471" s="49" t="str">
        <f>IFERROR(IF(A471="","",A471&amp;COUNTIF(A$2:A471,A471)),"")</f>
        <v>文学13</v>
      </c>
      <c r="C471">
        <v>33</v>
      </c>
      <c r="D471">
        <v>470</v>
      </c>
      <c r="E471" t="s">
        <v>84</v>
      </c>
      <c r="F471" t="s">
        <v>48</v>
      </c>
      <c r="G471" t="s">
        <v>85</v>
      </c>
      <c r="H471" t="s">
        <v>2923</v>
      </c>
      <c r="K471" s="50">
        <v>9784384060454</v>
      </c>
      <c r="L471" t="s">
        <v>1604</v>
      </c>
      <c r="M471" s="49" t="s">
        <v>1605</v>
      </c>
      <c r="O471" s="49" t="s">
        <v>2996</v>
      </c>
      <c r="P471" t="s">
        <v>2997</v>
      </c>
      <c r="Q471" s="51">
        <v>3400</v>
      </c>
      <c r="R471" s="51">
        <v>3740</v>
      </c>
      <c r="S471" t="s">
        <v>2998</v>
      </c>
      <c r="T471" t="s">
        <v>274</v>
      </c>
      <c r="U471" t="s">
        <v>2157</v>
      </c>
      <c r="V471" t="s">
        <v>2999</v>
      </c>
      <c r="W471" t="s">
        <v>95</v>
      </c>
      <c r="X471" t="s">
        <v>3000</v>
      </c>
      <c r="Y471" s="49">
        <v>470</v>
      </c>
    </row>
    <row r="472" spans="1:25">
      <c r="A472" s="49" t="s">
        <v>49</v>
      </c>
      <c r="B472" s="49" t="str">
        <f>IFERROR(IF(A472="","",A472&amp;COUNTIF(A$2:A472,A472)),"")</f>
        <v>文学14</v>
      </c>
      <c r="C472">
        <v>33</v>
      </c>
      <c r="D472">
        <v>471</v>
      </c>
      <c r="E472" t="s">
        <v>84</v>
      </c>
      <c r="F472" t="s">
        <v>48</v>
      </c>
      <c r="G472" t="s">
        <v>85</v>
      </c>
      <c r="H472" t="s">
        <v>2923</v>
      </c>
      <c r="K472" s="50">
        <v>9784787292704</v>
      </c>
      <c r="L472" t="s">
        <v>2138</v>
      </c>
      <c r="M472" s="49" t="s">
        <v>2139</v>
      </c>
      <c r="O472" s="49" t="s">
        <v>3001</v>
      </c>
      <c r="P472" t="s">
        <v>3002</v>
      </c>
      <c r="Q472" s="51">
        <v>4000</v>
      </c>
      <c r="R472" s="51">
        <v>4400</v>
      </c>
      <c r="S472" t="s">
        <v>3003</v>
      </c>
      <c r="T472" t="s">
        <v>308</v>
      </c>
      <c r="U472" t="s">
        <v>3004</v>
      </c>
      <c r="V472" t="s">
        <v>3005</v>
      </c>
      <c r="W472" t="s">
        <v>95</v>
      </c>
      <c r="X472" t="s">
        <v>3006</v>
      </c>
      <c r="Y472" s="49">
        <v>471</v>
      </c>
    </row>
    <row r="473" spans="1:25">
      <c r="A473" s="49" t="s">
        <v>49</v>
      </c>
      <c r="B473" s="49" t="str">
        <f>IFERROR(IF(A473="","",A473&amp;COUNTIF(A$2:A473,A473)),"")</f>
        <v>文学15</v>
      </c>
      <c r="C473">
        <v>33</v>
      </c>
      <c r="D473">
        <v>472</v>
      </c>
      <c r="E473" t="s">
        <v>84</v>
      </c>
      <c r="F473" t="s">
        <v>48</v>
      </c>
      <c r="G473" t="s">
        <v>85</v>
      </c>
      <c r="H473" t="s">
        <v>2923</v>
      </c>
      <c r="K473" s="50">
        <v>9784790717768</v>
      </c>
      <c r="L473" t="s">
        <v>2145</v>
      </c>
      <c r="M473" s="49" t="s">
        <v>2146</v>
      </c>
      <c r="O473" s="49" t="s">
        <v>3007</v>
      </c>
      <c r="P473" t="s">
        <v>3008</v>
      </c>
      <c r="Q473" s="51">
        <v>2600</v>
      </c>
      <c r="R473" s="51">
        <v>2860</v>
      </c>
      <c r="S473" t="s">
        <v>3009</v>
      </c>
      <c r="T473" t="s">
        <v>231</v>
      </c>
      <c r="U473" t="s">
        <v>1714</v>
      </c>
      <c r="V473" t="s">
        <v>3010</v>
      </c>
      <c r="W473" t="s">
        <v>95</v>
      </c>
      <c r="X473" t="s">
        <v>3011</v>
      </c>
      <c r="Y473" s="49">
        <v>472</v>
      </c>
    </row>
    <row r="474" spans="1:25">
      <c r="A474" s="49" t="s">
        <v>49</v>
      </c>
      <c r="B474" s="49" t="str">
        <f>IFERROR(IF(A474="","",A474&amp;COUNTIF(A$2:A474,A474)),"")</f>
        <v>文学16</v>
      </c>
      <c r="C474">
        <v>33</v>
      </c>
      <c r="D474">
        <v>473</v>
      </c>
      <c r="E474" t="s">
        <v>84</v>
      </c>
      <c r="F474" t="s">
        <v>48</v>
      </c>
      <c r="G474" t="s">
        <v>85</v>
      </c>
      <c r="H474" t="s">
        <v>2923</v>
      </c>
      <c r="K474" s="50">
        <v>9784794226013</v>
      </c>
      <c r="L474" t="s">
        <v>286</v>
      </c>
      <c r="M474" s="49" t="s">
        <v>287</v>
      </c>
      <c r="O474" s="49" t="s">
        <v>3012</v>
      </c>
      <c r="P474" t="s">
        <v>3013</v>
      </c>
      <c r="Q474" s="51">
        <v>3800</v>
      </c>
      <c r="R474" s="51">
        <v>4180</v>
      </c>
      <c r="S474" t="s">
        <v>3014</v>
      </c>
      <c r="T474" t="s">
        <v>308</v>
      </c>
      <c r="U474" t="s">
        <v>3015</v>
      </c>
      <c r="V474" t="s">
        <v>3016</v>
      </c>
      <c r="W474" t="s">
        <v>95</v>
      </c>
      <c r="X474" t="s">
        <v>3017</v>
      </c>
      <c r="Y474" s="49">
        <v>473</v>
      </c>
    </row>
    <row r="475" spans="1:25">
      <c r="A475" s="49" t="s">
        <v>49</v>
      </c>
      <c r="B475" s="49" t="str">
        <f>IFERROR(IF(A475="","",A475&amp;COUNTIF(A$2:A475,A475)),"")</f>
        <v>文学17</v>
      </c>
      <c r="C475">
        <v>33</v>
      </c>
      <c r="D475">
        <v>474</v>
      </c>
      <c r="E475" t="s">
        <v>84</v>
      </c>
      <c r="F475" t="s">
        <v>48</v>
      </c>
      <c r="G475" t="s">
        <v>85</v>
      </c>
      <c r="H475" t="s">
        <v>2923</v>
      </c>
      <c r="K475" s="50">
        <v>9784469142662</v>
      </c>
      <c r="L475" t="s">
        <v>1125</v>
      </c>
      <c r="M475" s="49" t="s">
        <v>1126</v>
      </c>
      <c r="O475" s="49" t="s">
        <v>3018</v>
      </c>
      <c r="P475" t="s">
        <v>3019</v>
      </c>
      <c r="Q475" s="51">
        <v>3400</v>
      </c>
      <c r="R475" s="51">
        <v>3740</v>
      </c>
      <c r="S475" t="s">
        <v>3020</v>
      </c>
      <c r="T475" t="s">
        <v>3021</v>
      </c>
      <c r="U475" t="s">
        <v>3022</v>
      </c>
      <c r="V475" t="s">
        <v>3023</v>
      </c>
      <c r="W475" t="s">
        <v>95</v>
      </c>
      <c r="X475" t="s">
        <v>3024</v>
      </c>
      <c r="Y475" s="49">
        <v>474</v>
      </c>
    </row>
    <row r="476" spans="1:25">
      <c r="A476" s="49" t="s">
        <v>49</v>
      </c>
      <c r="B476" s="49" t="str">
        <f>IFERROR(IF(A476="","",A476&amp;COUNTIF(A$2:A476,A476)),"")</f>
        <v>文学18</v>
      </c>
      <c r="C476">
        <v>33</v>
      </c>
      <c r="D476">
        <v>475</v>
      </c>
      <c r="E476" t="s">
        <v>84</v>
      </c>
      <c r="F476" t="s">
        <v>48</v>
      </c>
      <c r="G476" t="s">
        <v>85</v>
      </c>
      <c r="H476" t="s">
        <v>2923</v>
      </c>
      <c r="K476" s="50">
        <v>9784469142655</v>
      </c>
      <c r="L476" t="s">
        <v>1125</v>
      </c>
      <c r="M476" s="49" t="s">
        <v>1126</v>
      </c>
      <c r="O476" s="49" t="s">
        <v>3025</v>
      </c>
      <c r="P476" t="s">
        <v>3026</v>
      </c>
      <c r="Q476" s="51">
        <v>3000</v>
      </c>
      <c r="R476" s="51">
        <v>3300</v>
      </c>
      <c r="S476" t="s">
        <v>3027</v>
      </c>
      <c r="T476" t="s">
        <v>3021</v>
      </c>
      <c r="U476" t="s">
        <v>3028</v>
      </c>
      <c r="V476" t="s">
        <v>3029</v>
      </c>
      <c r="W476" t="s">
        <v>95</v>
      </c>
      <c r="X476" t="s">
        <v>3030</v>
      </c>
      <c r="Y476" s="49">
        <v>475</v>
      </c>
    </row>
    <row r="477" spans="1:25">
      <c r="A477" s="49" t="s">
        <v>49</v>
      </c>
      <c r="B477" s="49" t="str">
        <f>IFERROR(IF(A477="","",A477&amp;COUNTIF(A$2:A477,A477)),"")</f>
        <v>文学19</v>
      </c>
      <c r="C477">
        <v>33</v>
      </c>
      <c r="D477">
        <v>476</v>
      </c>
      <c r="E477" t="s">
        <v>84</v>
      </c>
      <c r="F477" t="s">
        <v>48</v>
      </c>
      <c r="G477" t="s">
        <v>85</v>
      </c>
      <c r="H477" t="s">
        <v>2923</v>
      </c>
      <c r="K477" s="50">
        <v>9784469142631</v>
      </c>
      <c r="L477" t="s">
        <v>1125</v>
      </c>
      <c r="M477" s="49" t="s">
        <v>1126</v>
      </c>
      <c r="O477" s="49" t="s">
        <v>3031</v>
      </c>
      <c r="P477" t="s">
        <v>3032</v>
      </c>
      <c r="Q477" s="51">
        <v>3400</v>
      </c>
      <c r="R477" s="51">
        <v>3740</v>
      </c>
      <c r="S477" t="s">
        <v>3033</v>
      </c>
      <c r="T477" t="s">
        <v>3021</v>
      </c>
      <c r="U477" t="s">
        <v>3022</v>
      </c>
      <c r="V477" t="s">
        <v>3034</v>
      </c>
      <c r="W477" t="s">
        <v>95</v>
      </c>
      <c r="X477" t="s">
        <v>3035</v>
      </c>
      <c r="Y477" s="49">
        <v>476</v>
      </c>
    </row>
    <row r="478" spans="1:25">
      <c r="A478" s="49" t="s">
        <v>49</v>
      </c>
      <c r="B478" s="49" t="str">
        <f>IFERROR(IF(A478="","",A478&amp;COUNTIF(A$2:A478,A478)),"")</f>
        <v>文学20</v>
      </c>
      <c r="C478">
        <v>33</v>
      </c>
      <c r="D478">
        <v>477</v>
      </c>
      <c r="E478" t="s">
        <v>84</v>
      </c>
      <c r="F478" t="s">
        <v>48</v>
      </c>
      <c r="G478" t="s">
        <v>85</v>
      </c>
      <c r="H478" t="s">
        <v>2923</v>
      </c>
      <c r="K478" s="50">
        <v>9784469142693</v>
      </c>
      <c r="L478" t="s">
        <v>1125</v>
      </c>
      <c r="M478" s="49" t="s">
        <v>1126</v>
      </c>
      <c r="O478" s="49" t="s">
        <v>3036</v>
      </c>
      <c r="P478" t="s">
        <v>3037</v>
      </c>
      <c r="Q478" s="51">
        <v>2800</v>
      </c>
      <c r="R478" s="51">
        <v>3080</v>
      </c>
      <c r="S478" t="s">
        <v>3038</v>
      </c>
      <c r="T478" t="s">
        <v>3021</v>
      </c>
      <c r="U478" t="s">
        <v>3039</v>
      </c>
      <c r="V478" t="s">
        <v>3040</v>
      </c>
      <c r="W478" t="s">
        <v>95</v>
      </c>
      <c r="X478" t="s">
        <v>3041</v>
      </c>
      <c r="Y478" s="49">
        <v>477</v>
      </c>
    </row>
    <row r="479" spans="1:25">
      <c r="A479" s="49" t="s">
        <v>49</v>
      </c>
      <c r="B479" s="49" t="str">
        <f>IFERROR(IF(A479="","",A479&amp;COUNTIF(A$2:A479,A479)),"")</f>
        <v>文学21</v>
      </c>
      <c r="C479">
        <v>33</v>
      </c>
      <c r="D479">
        <v>478</v>
      </c>
      <c r="E479" t="s">
        <v>84</v>
      </c>
      <c r="F479" t="s">
        <v>48</v>
      </c>
      <c r="G479" t="s">
        <v>85</v>
      </c>
      <c r="H479" t="s">
        <v>2923</v>
      </c>
      <c r="K479" s="50">
        <v>9784473045485</v>
      </c>
      <c r="L479" t="s">
        <v>3042</v>
      </c>
      <c r="M479" s="49" t="s">
        <v>3043</v>
      </c>
      <c r="O479" s="49" t="s">
        <v>3044</v>
      </c>
      <c r="P479" t="s">
        <v>3045</v>
      </c>
      <c r="Q479" s="51">
        <v>1600</v>
      </c>
      <c r="R479" s="51">
        <v>1760</v>
      </c>
      <c r="S479" t="s">
        <v>3046</v>
      </c>
      <c r="T479" t="s">
        <v>274</v>
      </c>
      <c r="U479" t="s">
        <v>3047</v>
      </c>
      <c r="V479" t="s">
        <v>3048</v>
      </c>
      <c r="W479" t="s">
        <v>95</v>
      </c>
      <c r="X479" t="s">
        <v>3049</v>
      </c>
      <c r="Y479" s="49">
        <v>478</v>
      </c>
    </row>
    <row r="480" spans="1:25">
      <c r="A480" s="49" t="s">
        <v>49</v>
      </c>
      <c r="B480" s="49" t="str">
        <f>IFERROR(IF(A480="","",A480&amp;COUNTIF(A$2:A480,A480)),"")</f>
        <v>文学22</v>
      </c>
      <c r="C480">
        <v>33</v>
      </c>
      <c r="D480">
        <v>479</v>
      </c>
      <c r="E480" t="s">
        <v>84</v>
      </c>
      <c r="F480" t="s">
        <v>48</v>
      </c>
      <c r="G480" t="s">
        <v>85</v>
      </c>
      <c r="H480" t="s">
        <v>2923</v>
      </c>
      <c r="K480" s="50">
        <v>9784497223029</v>
      </c>
      <c r="L480" t="s">
        <v>1239</v>
      </c>
      <c r="M480" s="49" t="s">
        <v>1240</v>
      </c>
      <c r="O480" s="49" t="s">
        <v>3050</v>
      </c>
      <c r="P480" t="s">
        <v>3051</v>
      </c>
      <c r="Q480" s="51">
        <v>2500</v>
      </c>
      <c r="R480" s="51">
        <v>2750</v>
      </c>
      <c r="S480" t="s">
        <v>3052</v>
      </c>
      <c r="T480" t="s">
        <v>3053</v>
      </c>
      <c r="U480" t="s">
        <v>491</v>
      </c>
      <c r="V480" t="s">
        <v>3054</v>
      </c>
      <c r="W480" t="s">
        <v>95</v>
      </c>
      <c r="X480" t="s">
        <v>3055</v>
      </c>
      <c r="Y480" s="49">
        <v>479</v>
      </c>
    </row>
    <row r="481" spans="1:25">
      <c r="A481" s="49" t="s">
        <v>49</v>
      </c>
      <c r="B481" s="49" t="str">
        <f>IFERROR(IF(A481="","",A481&amp;COUNTIF(A$2:A481,A481)),"")</f>
        <v>文学23</v>
      </c>
      <c r="C481">
        <v>33</v>
      </c>
      <c r="D481">
        <v>480</v>
      </c>
      <c r="E481" t="s">
        <v>84</v>
      </c>
      <c r="F481" t="s">
        <v>48</v>
      </c>
      <c r="G481" t="s">
        <v>85</v>
      </c>
      <c r="H481" t="s">
        <v>2923</v>
      </c>
      <c r="K481" s="50">
        <v>9784497223098</v>
      </c>
      <c r="L481" t="s">
        <v>1239</v>
      </c>
      <c r="M481" s="49" t="s">
        <v>1240</v>
      </c>
      <c r="O481" s="49" t="s">
        <v>3056</v>
      </c>
      <c r="P481" t="s">
        <v>3057</v>
      </c>
      <c r="Q481" s="51">
        <v>12000</v>
      </c>
      <c r="R481" s="51">
        <v>13200</v>
      </c>
      <c r="S481" t="s">
        <v>3058</v>
      </c>
      <c r="T481" t="s">
        <v>92</v>
      </c>
      <c r="U481" t="s">
        <v>797</v>
      </c>
      <c r="V481" t="s">
        <v>3059</v>
      </c>
      <c r="W481" t="s">
        <v>95</v>
      </c>
      <c r="X481" t="s">
        <v>3060</v>
      </c>
      <c r="Y481" s="49">
        <v>480</v>
      </c>
    </row>
    <row r="482" spans="1:25">
      <c r="A482" s="49" t="s">
        <v>49</v>
      </c>
      <c r="B482" s="49" t="str">
        <f>IFERROR(IF(A482="","",A482&amp;COUNTIF(A$2:A482,A482)),"")</f>
        <v>文学24</v>
      </c>
      <c r="C482">
        <v>34</v>
      </c>
      <c r="D482">
        <v>481</v>
      </c>
      <c r="E482" t="s">
        <v>84</v>
      </c>
      <c r="F482" t="s">
        <v>48</v>
      </c>
      <c r="G482" t="s">
        <v>85</v>
      </c>
      <c r="H482" t="s">
        <v>2923</v>
      </c>
      <c r="K482" s="50">
        <v>9784909658975</v>
      </c>
      <c r="L482" t="s">
        <v>1134</v>
      </c>
      <c r="M482" s="49" t="s">
        <v>1135</v>
      </c>
      <c r="O482" s="49" t="s">
        <v>3061</v>
      </c>
      <c r="P482" t="s">
        <v>3062</v>
      </c>
      <c r="Q482" s="51">
        <v>10000</v>
      </c>
      <c r="R482" s="51">
        <v>11000</v>
      </c>
      <c r="S482" t="s">
        <v>3063</v>
      </c>
      <c r="T482" s="17">
        <v>44958</v>
      </c>
      <c r="U482" t="s">
        <v>3064</v>
      </c>
      <c r="V482" t="s">
        <v>3065</v>
      </c>
      <c r="W482" t="s">
        <v>95</v>
      </c>
      <c r="X482" t="s">
        <v>3066</v>
      </c>
      <c r="Y482" s="49">
        <v>481</v>
      </c>
    </row>
    <row r="483" spans="1:25">
      <c r="A483" s="49" t="s">
        <v>49</v>
      </c>
      <c r="B483" s="49" t="str">
        <f>IFERROR(IF(A483="","",A483&amp;COUNTIF(A$2:A483,A483)),"")</f>
        <v>文学25</v>
      </c>
      <c r="C483">
        <v>34</v>
      </c>
      <c r="D483">
        <v>482</v>
      </c>
      <c r="E483" t="s">
        <v>84</v>
      </c>
      <c r="F483" t="s">
        <v>48</v>
      </c>
      <c r="G483" t="s">
        <v>85</v>
      </c>
      <c r="H483" t="s">
        <v>2923</v>
      </c>
      <c r="K483" s="50">
        <v>9784909658999</v>
      </c>
      <c r="L483" t="s">
        <v>1134</v>
      </c>
      <c r="M483" s="49" t="s">
        <v>1135</v>
      </c>
      <c r="O483" s="49" t="s">
        <v>3067</v>
      </c>
      <c r="P483" t="s">
        <v>3068</v>
      </c>
      <c r="Q483" s="51">
        <v>7000</v>
      </c>
      <c r="R483" s="51">
        <v>7700</v>
      </c>
      <c r="S483" t="s">
        <v>3069</v>
      </c>
      <c r="T483" s="17">
        <v>44986</v>
      </c>
      <c r="U483" t="s">
        <v>3070</v>
      </c>
      <c r="V483" t="s">
        <v>3071</v>
      </c>
      <c r="W483" t="s">
        <v>95</v>
      </c>
      <c r="X483" t="s">
        <v>3072</v>
      </c>
      <c r="Y483" s="49">
        <v>482</v>
      </c>
    </row>
    <row r="484" spans="1:25">
      <c r="A484" s="49" t="s">
        <v>49</v>
      </c>
      <c r="B484" s="49" t="str">
        <f>IFERROR(IF(A484="","",A484&amp;COUNTIF(A$2:A484,A484)),"")</f>
        <v>文学26</v>
      </c>
      <c r="C484">
        <v>34</v>
      </c>
      <c r="D484">
        <v>483</v>
      </c>
      <c r="E484" t="s">
        <v>84</v>
      </c>
      <c r="F484" t="s">
        <v>48</v>
      </c>
      <c r="G484" t="s">
        <v>85</v>
      </c>
      <c r="H484" t="s">
        <v>2923</v>
      </c>
      <c r="K484" s="50">
        <v>9784867660119</v>
      </c>
      <c r="L484" t="s">
        <v>1134</v>
      </c>
      <c r="M484" s="49" t="s">
        <v>1135</v>
      </c>
      <c r="O484" s="49" t="s">
        <v>3073</v>
      </c>
      <c r="P484" t="s">
        <v>3074</v>
      </c>
      <c r="Q484" s="51">
        <v>10000</v>
      </c>
      <c r="R484" s="51">
        <v>11000</v>
      </c>
      <c r="S484" t="s">
        <v>3075</v>
      </c>
      <c r="T484" s="17">
        <v>45047</v>
      </c>
      <c r="U484" t="s">
        <v>2182</v>
      </c>
      <c r="V484" t="s">
        <v>3076</v>
      </c>
      <c r="W484" t="s">
        <v>95</v>
      </c>
      <c r="X484" t="s">
        <v>3077</v>
      </c>
      <c r="Y484" s="49">
        <v>483</v>
      </c>
    </row>
    <row r="485" spans="1:25">
      <c r="A485" s="49" t="s">
        <v>49</v>
      </c>
      <c r="B485" s="49" t="str">
        <f>IFERROR(IF(A485="","",A485&amp;COUNTIF(A$2:A485,A485)),"")</f>
        <v>文学27</v>
      </c>
      <c r="C485">
        <v>34</v>
      </c>
      <c r="D485">
        <v>484</v>
      </c>
      <c r="E485" t="s">
        <v>84</v>
      </c>
      <c r="F485" t="s">
        <v>48</v>
      </c>
      <c r="G485" t="s">
        <v>85</v>
      </c>
      <c r="H485" t="s">
        <v>2923</v>
      </c>
      <c r="L485" t="s">
        <v>1134</v>
      </c>
      <c r="M485" s="49" t="s">
        <v>1135</v>
      </c>
      <c r="O485" s="49" t="s">
        <v>3078</v>
      </c>
      <c r="P485" t="s">
        <v>3079</v>
      </c>
      <c r="Q485" s="51">
        <v>3700</v>
      </c>
      <c r="R485" s="51">
        <v>4070</v>
      </c>
      <c r="S485" t="s">
        <v>3080</v>
      </c>
      <c r="T485" s="17">
        <v>44986</v>
      </c>
      <c r="V485" t="s">
        <v>3081</v>
      </c>
      <c r="W485" t="s">
        <v>293</v>
      </c>
      <c r="X485" t="s">
        <v>3082</v>
      </c>
      <c r="Y485" s="49">
        <v>484</v>
      </c>
    </row>
    <row r="486" spans="1:25">
      <c r="A486" s="49" t="s">
        <v>49</v>
      </c>
      <c r="B486" s="49" t="str">
        <f>IFERROR(IF(A486="","",A486&amp;COUNTIF(A$2:A486,A486)),"")</f>
        <v>文学28</v>
      </c>
      <c r="C486">
        <v>34</v>
      </c>
      <c r="D486">
        <v>485</v>
      </c>
      <c r="E486" t="s">
        <v>84</v>
      </c>
      <c r="F486" t="s">
        <v>48</v>
      </c>
      <c r="G486" t="s">
        <v>85</v>
      </c>
      <c r="H486" t="s">
        <v>2923</v>
      </c>
      <c r="K486" s="50">
        <v>9784909658982</v>
      </c>
      <c r="L486" t="s">
        <v>1134</v>
      </c>
      <c r="M486" s="49" t="s">
        <v>1135</v>
      </c>
      <c r="O486" s="49" t="s">
        <v>3083</v>
      </c>
      <c r="P486" t="s">
        <v>3084</v>
      </c>
      <c r="Q486" s="51">
        <v>6000</v>
      </c>
      <c r="R486" s="51">
        <v>6600</v>
      </c>
      <c r="S486" t="s">
        <v>3085</v>
      </c>
      <c r="T486" s="17">
        <v>44958</v>
      </c>
      <c r="U486" t="s">
        <v>1161</v>
      </c>
      <c r="V486" t="s">
        <v>3086</v>
      </c>
      <c r="W486" t="s">
        <v>95</v>
      </c>
      <c r="X486" t="s">
        <v>3087</v>
      </c>
      <c r="Y486" s="49">
        <v>485</v>
      </c>
    </row>
    <row r="487" spans="1:25">
      <c r="A487" s="49" t="s">
        <v>49</v>
      </c>
      <c r="B487" s="49" t="str">
        <f>IFERROR(IF(A487="","",A487&amp;COUNTIF(A$2:A487,A487)),"")</f>
        <v>文学29</v>
      </c>
      <c r="C487">
        <v>34</v>
      </c>
      <c r="D487">
        <v>486</v>
      </c>
      <c r="E487" t="s">
        <v>84</v>
      </c>
      <c r="F487" t="s">
        <v>48</v>
      </c>
      <c r="G487" t="s">
        <v>85</v>
      </c>
      <c r="H487" t="s">
        <v>2923</v>
      </c>
      <c r="K487" s="50">
        <v>9784867660133</v>
      </c>
      <c r="L487" t="s">
        <v>1134</v>
      </c>
      <c r="M487" s="49" t="s">
        <v>1135</v>
      </c>
      <c r="O487" s="49" t="s">
        <v>3088</v>
      </c>
      <c r="P487" t="s">
        <v>3089</v>
      </c>
      <c r="Q487">
        <v>6000</v>
      </c>
      <c r="R487" s="51">
        <v>6600</v>
      </c>
      <c r="S487" t="s">
        <v>3090</v>
      </c>
      <c r="T487" s="17">
        <v>45231</v>
      </c>
      <c r="U487" t="s">
        <v>3091</v>
      </c>
      <c r="V487" t="s">
        <v>3092</v>
      </c>
      <c r="W487" t="s">
        <v>95</v>
      </c>
      <c r="X487" t="s">
        <v>3093</v>
      </c>
      <c r="Y487" s="49">
        <v>486</v>
      </c>
    </row>
    <row r="488" spans="1:25">
      <c r="A488" s="49" t="s">
        <v>49</v>
      </c>
      <c r="B488" s="49" t="str">
        <f>IFERROR(IF(A488="","",A488&amp;COUNTIF(A$2:A488,A488)),"")</f>
        <v>文学30</v>
      </c>
      <c r="C488">
        <v>34</v>
      </c>
      <c r="D488">
        <v>487</v>
      </c>
      <c r="E488" t="s">
        <v>84</v>
      </c>
      <c r="F488" t="s">
        <v>48</v>
      </c>
      <c r="G488" t="s">
        <v>85</v>
      </c>
      <c r="H488" t="s">
        <v>2923</v>
      </c>
      <c r="K488" s="50">
        <v>9784867660126</v>
      </c>
      <c r="L488" t="s">
        <v>1134</v>
      </c>
      <c r="M488" s="49" t="s">
        <v>1135</v>
      </c>
      <c r="O488" s="49" t="s">
        <v>3094</v>
      </c>
      <c r="P488" t="s">
        <v>3095</v>
      </c>
      <c r="Q488" s="51">
        <v>5800</v>
      </c>
      <c r="R488" s="51">
        <v>6380</v>
      </c>
      <c r="S488" t="s">
        <v>3096</v>
      </c>
      <c r="T488" s="17">
        <v>45047</v>
      </c>
      <c r="U488" t="s">
        <v>404</v>
      </c>
      <c r="V488" t="s">
        <v>3097</v>
      </c>
      <c r="W488" t="s">
        <v>95</v>
      </c>
      <c r="X488" t="s">
        <v>3098</v>
      </c>
      <c r="Y488" s="49">
        <v>487</v>
      </c>
    </row>
    <row r="489" spans="1:25">
      <c r="A489" s="49" t="s">
        <v>49</v>
      </c>
      <c r="B489" s="49" t="str">
        <f>IFERROR(IF(A489="","",A489&amp;COUNTIF(A$2:A489,A489)),"")</f>
        <v>文学31</v>
      </c>
      <c r="C489">
        <v>34</v>
      </c>
      <c r="D489">
        <v>488</v>
      </c>
      <c r="E489" t="s">
        <v>84</v>
      </c>
      <c r="F489" t="s">
        <v>48</v>
      </c>
      <c r="G489" t="s">
        <v>85</v>
      </c>
      <c r="H489" t="s">
        <v>2923</v>
      </c>
      <c r="L489" t="s">
        <v>1134</v>
      </c>
      <c r="M489" s="49" t="s">
        <v>1135</v>
      </c>
      <c r="O489" s="49" t="s">
        <v>3099</v>
      </c>
      <c r="P489" t="s">
        <v>3100</v>
      </c>
      <c r="Q489" s="51">
        <v>6000</v>
      </c>
      <c r="R489" s="51">
        <v>6600</v>
      </c>
      <c r="S489" t="s">
        <v>3101</v>
      </c>
      <c r="T489" s="17">
        <v>45047</v>
      </c>
      <c r="V489" t="s">
        <v>3102</v>
      </c>
      <c r="W489" t="s">
        <v>293</v>
      </c>
      <c r="X489" t="s">
        <v>3103</v>
      </c>
      <c r="Y489" s="49">
        <v>488</v>
      </c>
    </row>
    <row r="490" spans="1:25">
      <c r="A490" s="49" t="s">
        <v>49</v>
      </c>
      <c r="B490" s="49" t="str">
        <f>IFERROR(IF(A490="","",A490&amp;COUNTIF(A$2:A490,A490)),"")</f>
        <v>文学32</v>
      </c>
      <c r="C490">
        <v>34</v>
      </c>
      <c r="D490">
        <v>489</v>
      </c>
      <c r="E490" t="s">
        <v>84</v>
      </c>
      <c r="F490" t="s">
        <v>48</v>
      </c>
      <c r="G490" t="s">
        <v>85</v>
      </c>
      <c r="H490" t="s">
        <v>2923</v>
      </c>
      <c r="L490" t="s">
        <v>1134</v>
      </c>
      <c r="M490" s="49" t="s">
        <v>1135</v>
      </c>
      <c r="O490" s="49" t="s">
        <v>3104</v>
      </c>
      <c r="P490" t="s">
        <v>3105</v>
      </c>
      <c r="Q490" s="51">
        <v>18200</v>
      </c>
      <c r="R490" s="51">
        <v>20020</v>
      </c>
      <c r="S490" t="s">
        <v>3106</v>
      </c>
      <c r="T490" s="17">
        <v>45170</v>
      </c>
      <c r="V490" t="s">
        <v>3107</v>
      </c>
      <c r="W490" t="s">
        <v>293</v>
      </c>
      <c r="X490" t="s">
        <v>3108</v>
      </c>
      <c r="Y490" s="49">
        <v>489</v>
      </c>
    </row>
    <row r="491" spans="1:25">
      <c r="A491" s="49" t="s">
        <v>49</v>
      </c>
      <c r="B491" s="49" t="str">
        <f>IFERROR(IF(A491="","",A491&amp;COUNTIF(A$2:A491,A491)),"")</f>
        <v>文学33</v>
      </c>
      <c r="C491">
        <v>34</v>
      </c>
      <c r="D491">
        <v>490</v>
      </c>
      <c r="E491" t="s">
        <v>84</v>
      </c>
      <c r="F491" t="s">
        <v>48</v>
      </c>
      <c r="G491" t="s">
        <v>85</v>
      </c>
      <c r="H491" t="s">
        <v>2923</v>
      </c>
      <c r="K491" s="50">
        <v>9784867660027</v>
      </c>
      <c r="L491" t="s">
        <v>1134</v>
      </c>
      <c r="M491" s="49" t="s">
        <v>1135</v>
      </c>
      <c r="O491" s="49" t="s">
        <v>3109</v>
      </c>
      <c r="P491" t="s">
        <v>3110</v>
      </c>
      <c r="Q491" s="51">
        <v>6000</v>
      </c>
      <c r="R491" s="51">
        <v>6600</v>
      </c>
      <c r="S491" t="s">
        <v>3111</v>
      </c>
      <c r="T491" s="17">
        <v>45017</v>
      </c>
      <c r="U491" t="s">
        <v>1161</v>
      </c>
      <c r="V491" t="s">
        <v>3112</v>
      </c>
      <c r="W491" t="s">
        <v>95</v>
      </c>
      <c r="X491" t="s">
        <v>3113</v>
      </c>
      <c r="Y491" s="49">
        <v>490</v>
      </c>
    </row>
    <row r="492" spans="1:25">
      <c r="A492" s="49" t="s">
        <v>49</v>
      </c>
      <c r="B492" s="49" t="str">
        <f>IFERROR(IF(A492="","",A492&amp;COUNTIF(A$2:A492,A492)),"")</f>
        <v>文学34</v>
      </c>
      <c r="C492">
        <v>34</v>
      </c>
      <c r="D492">
        <v>491</v>
      </c>
      <c r="E492" t="s">
        <v>84</v>
      </c>
      <c r="F492" t="s">
        <v>48</v>
      </c>
      <c r="G492" t="s">
        <v>85</v>
      </c>
      <c r="H492" t="s">
        <v>2923</v>
      </c>
      <c r="K492" s="50">
        <v>9784831877642</v>
      </c>
      <c r="L492" t="s">
        <v>1363</v>
      </c>
      <c r="M492" s="49" t="s">
        <v>1364</v>
      </c>
      <c r="O492" s="49" t="s">
        <v>3114</v>
      </c>
      <c r="P492" t="s">
        <v>3115</v>
      </c>
      <c r="Q492" s="51">
        <v>1800</v>
      </c>
      <c r="R492" s="51">
        <v>1980</v>
      </c>
      <c r="S492" t="s">
        <v>3116</v>
      </c>
      <c r="T492" t="s">
        <v>212</v>
      </c>
      <c r="U492" t="s">
        <v>3047</v>
      </c>
      <c r="V492" t="s">
        <v>3117</v>
      </c>
      <c r="W492" t="s">
        <v>95</v>
      </c>
      <c r="X492" t="s">
        <v>3118</v>
      </c>
      <c r="Y492" s="49">
        <v>491</v>
      </c>
    </row>
    <row r="493" spans="1:25">
      <c r="A493" s="49" t="s">
        <v>49</v>
      </c>
      <c r="B493" s="49" t="str">
        <f>IFERROR(IF(A493="","",A493&amp;COUNTIF(A$2:A493,A493)),"")</f>
        <v>文学35</v>
      </c>
      <c r="C493">
        <v>34</v>
      </c>
      <c r="D493">
        <v>492</v>
      </c>
      <c r="E493" t="s">
        <v>84</v>
      </c>
      <c r="F493" t="s">
        <v>48</v>
      </c>
      <c r="G493" t="s">
        <v>85</v>
      </c>
      <c r="H493" t="s">
        <v>2923</v>
      </c>
      <c r="K493" s="50">
        <v>9784623095148</v>
      </c>
      <c r="L493" t="s">
        <v>1296</v>
      </c>
      <c r="M493" s="49" t="s">
        <v>1297</v>
      </c>
      <c r="O493" s="49" t="s">
        <v>3119</v>
      </c>
      <c r="P493" t="s">
        <v>3120</v>
      </c>
      <c r="Q493" s="51">
        <v>9000</v>
      </c>
      <c r="R493" s="51">
        <v>9900</v>
      </c>
      <c r="S493" t="s">
        <v>3121</v>
      </c>
      <c r="T493" s="18">
        <v>45178</v>
      </c>
      <c r="U493" t="s">
        <v>3122</v>
      </c>
      <c r="V493" t="s">
        <v>3123</v>
      </c>
      <c r="W493" t="s">
        <v>95</v>
      </c>
      <c r="X493" t="s">
        <v>3124</v>
      </c>
      <c r="Y493" s="49">
        <v>492</v>
      </c>
    </row>
    <row r="494" spans="1:25">
      <c r="A494" s="49" t="s">
        <v>49</v>
      </c>
      <c r="B494" s="49" t="str">
        <f>IFERROR(IF(A494="","",A494&amp;COUNTIF(A$2:A494,A494)),"")</f>
        <v>文学36</v>
      </c>
      <c r="C494">
        <v>34</v>
      </c>
      <c r="D494">
        <v>493</v>
      </c>
      <c r="E494" t="s">
        <v>84</v>
      </c>
      <c r="F494" t="s">
        <v>48</v>
      </c>
      <c r="G494" t="s">
        <v>85</v>
      </c>
      <c r="H494" t="s">
        <v>2923</v>
      </c>
      <c r="K494" s="50">
        <v>9784623094349</v>
      </c>
      <c r="L494" t="s">
        <v>1296</v>
      </c>
      <c r="M494" s="49" t="s">
        <v>1297</v>
      </c>
      <c r="O494" s="49" t="s">
        <v>3125</v>
      </c>
      <c r="P494" t="s">
        <v>3126</v>
      </c>
      <c r="Q494" s="51">
        <v>8000</v>
      </c>
      <c r="R494" s="51">
        <v>8800</v>
      </c>
      <c r="S494" t="s">
        <v>3127</v>
      </c>
      <c r="T494" s="18">
        <v>45076</v>
      </c>
      <c r="U494" t="s">
        <v>3128</v>
      </c>
      <c r="V494" t="s">
        <v>3129</v>
      </c>
      <c r="W494" t="s">
        <v>95</v>
      </c>
      <c r="X494" t="s">
        <v>3130</v>
      </c>
      <c r="Y494" s="49">
        <v>493</v>
      </c>
    </row>
    <row r="495" spans="1:25">
      <c r="A495" s="49" t="s">
        <v>49</v>
      </c>
      <c r="B495" s="49" t="str">
        <f>IFERROR(IF(A495="","",A495&amp;COUNTIF(A$2:A495,A495)),"")</f>
        <v>文学37</v>
      </c>
      <c r="C495">
        <v>34</v>
      </c>
      <c r="D495">
        <v>494</v>
      </c>
      <c r="E495" t="s">
        <v>84</v>
      </c>
      <c r="F495" t="s">
        <v>48</v>
      </c>
      <c r="G495" t="s">
        <v>85</v>
      </c>
      <c r="H495" t="s">
        <v>2923</v>
      </c>
      <c r="K495" s="50">
        <v>9784625424427</v>
      </c>
      <c r="L495" t="s">
        <v>3131</v>
      </c>
      <c r="M495" s="49" t="s">
        <v>3132</v>
      </c>
      <c r="O495" s="49" t="s">
        <v>3133</v>
      </c>
      <c r="P495" t="s">
        <v>3134</v>
      </c>
      <c r="Q495" s="51">
        <v>15000</v>
      </c>
      <c r="R495" s="51">
        <v>16500</v>
      </c>
      <c r="S495" t="s">
        <v>3135</v>
      </c>
      <c r="T495" t="s">
        <v>274</v>
      </c>
      <c r="U495" t="s">
        <v>2664</v>
      </c>
      <c r="V495" t="s">
        <v>3136</v>
      </c>
      <c r="W495" t="s">
        <v>95</v>
      </c>
      <c r="X495" t="s">
        <v>3137</v>
      </c>
      <c r="Y495" s="49">
        <v>494</v>
      </c>
    </row>
    <row r="496" spans="1:25">
      <c r="A496" s="49" t="s">
        <v>49</v>
      </c>
      <c r="B496" s="49" t="str">
        <f>IFERROR(IF(A496="","",A496&amp;COUNTIF(A$2:A496,A496)),"")</f>
        <v>文学38</v>
      </c>
      <c r="C496">
        <v>34</v>
      </c>
      <c r="D496">
        <v>495</v>
      </c>
      <c r="E496" t="s">
        <v>84</v>
      </c>
      <c r="F496" t="s">
        <v>48</v>
      </c>
      <c r="G496" t="s">
        <v>85</v>
      </c>
      <c r="H496" t="s">
        <v>2923</v>
      </c>
      <c r="K496" s="50">
        <v>9784625424434</v>
      </c>
      <c r="L496" t="s">
        <v>3131</v>
      </c>
      <c r="M496" s="49" t="s">
        <v>3132</v>
      </c>
      <c r="O496" s="49" t="s">
        <v>3138</v>
      </c>
      <c r="P496" t="s">
        <v>3139</v>
      </c>
      <c r="Q496" s="51">
        <v>15000</v>
      </c>
      <c r="R496" s="51">
        <v>16500</v>
      </c>
      <c r="S496" t="s">
        <v>3140</v>
      </c>
      <c r="T496" t="s">
        <v>106</v>
      </c>
      <c r="U496" t="s">
        <v>207</v>
      </c>
      <c r="V496" t="s">
        <v>3141</v>
      </c>
      <c r="W496" t="s">
        <v>95</v>
      </c>
      <c r="X496" t="s">
        <v>3142</v>
      </c>
      <c r="Y496" s="49">
        <v>495</v>
      </c>
    </row>
    <row r="497" spans="1:25">
      <c r="A497" s="49" t="s">
        <v>51</v>
      </c>
      <c r="B497" s="49" t="str">
        <f>IFERROR(IF(A497="","",A497&amp;COUNTIF(A$2:A497,A497)),"")</f>
        <v>芸術1</v>
      </c>
      <c r="C497">
        <v>35</v>
      </c>
      <c r="D497">
        <v>496</v>
      </c>
      <c r="E497" t="s">
        <v>84</v>
      </c>
      <c r="F497" t="s">
        <v>50</v>
      </c>
      <c r="G497" t="s">
        <v>85</v>
      </c>
      <c r="H497" t="s">
        <v>3143</v>
      </c>
      <c r="K497" s="50">
        <v>9784750518022</v>
      </c>
      <c r="L497" t="s">
        <v>1679</v>
      </c>
      <c r="M497" s="49" t="s">
        <v>1680</v>
      </c>
      <c r="O497" s="49" t="s">
        <v>3144</v>
      </c>
      <c r="P497" t="s">
        <v>3145</v>
      </c>
      <c r="Q497" s="51">
        <v>4500</v>
      </c>
      <c r="R497" s="51">
        <v>4950</v>
      </c>
      <c r="S497" t="s">
        <v>3146</v>
      </c>
      <c r="T497" s="17">
        <v>45108</v>
      </c>
      <c r="U497" t="s">
        <v>604</v>
      </c>
      <c r="V497" t="s">
        <v>3147</v>
      </c>
      <c r="W497" t="s">
        <v>95</v>
      </c>
      <c r="X497" t="s">
        <v>3148</v>
      </c>
      <c r="Y497" s="49">
        <v>496</v>
      </c>
    </row>
    <row r="498" spans="1:25">
      <c r="A498" s="49" t="s">
        <v>51</v>
      </c>
      <c r="B498" s="49" t="str">
        <f>IFERROR(IF(A498="","",A498&amp;COUNTIF(A$2:A498,A498)),"")</f>
        <v>芸術2</v>
      </c>
      <c r="C498">
        <v>35</v>
      </c>
      <c r="D498">
        <v>497</v>
      </c>
      <c r="E498" t="s">
        <v>84</v>
      </c>
      <c r="F498" t="s">
        <v>50</v>
      </c>
      <c r="G498" t="s">
        <v>85</v>
      </c>
      <c r="H498" t="s">
        <v>3143</v>
      </c>
      <c r="K498" s="50">
        <v>9784872597707</v>
      </c>
      <c r="L498" t="s">
        <v>1695</v>
      </c>
      <c r="M498" s="49" t="s">
        <v>1696</v>
      </c>
      <c r="O498" s="49" t="s">
        <v>3149</v>
      </c>
      <c r="P498" t="s">
        <v>3150</v>
      </c>
      <c r="Q498" s="51">
        <v>7200</v>
      </c>
      <c r="R498" s="51">
        <v>7920</v>
      </c>
      <c r="S498" t="s">
        <v>3151</v>
      </c>
      <c r="T498" t="s">
        <v>308</v>
      </c>
      <c r="U498" t="s">
        <v>1177</v>
      </c>
      <c r="V498" t="s">
        <v>3152</v>
      </c>
      <c r="W498" t="s">
        <v>95</v>
      </c>
      <c r="X498" t="s">
        <v>3153</v>
      </c>
      <c r="Y498" s="49">
        <v>497</v>
      </c>
    </row>
    <row r="499" spans="1:25">
      <c r="A499" s="49" t="s">
        <v>51</v>
      </c>
      <c r="B499" s="49" t="str">
        <f>IFERROR(IF(A499="","",A499&amp;COUNTIF(A$2:A499,A499)),"")</f>
        <v>芸術3</v>
      </c>
      <c r="C499">
        <v>35</v>
      </c>
      <c r="D499">
        <v>498</v>
      </c>
      <c r="E499" t="s">
        <v>84</v>
      </c>
      <c r="F499" t="s">
        <v>50</v>
      </c>
      <c r="G499" t="s">
        <v>85</v>
      </c>
      <c r="H499" t="s">
        <v>3143</v>
      </c>
      <c r="K499" s="50">
        <v>9784309257136</v>
      </c>
      <c r="L499" t="s">
        <v>2119</v>
      </c>
      <c r="M499" s="49" t="s">
        <v>2120</v>
      </c>
      <c r="O499" s="49" t="s">
        <v>3154</v>
      </c>
      <c r="P499" t="s">
        <v>3155</v>
      </c>
      <c r="Q499" s="51">
        <v>14900</v>
      </c>
      <c r="R499" s="51">
        <v>16390</v>
      </c>
      <c r="S499" t="s">
        <v>3156</v>
      </c>
      <c r="T499" s="1">
        <v>45250</v>
      </c>
      <c r="U499" t="s">
        <v>3157</v>
      </c>
      <c r="V499" t="s">
        <v>3158</v>
      </c>
      <c r="W499" t="s">
        <v>95</v>
      </c>
      <c r="X499" t="s">
        <v>3159</v>
      </c>
      <c r="Y499" s="49">
        <v>498</v>
      </c>
    </row>
    <row r="500" spans="1:25">
      <c r="A500" s="49" t="s">
        <v>51</v>
      </c>
      <c r="B500" s="49" t="str">
        <f>IFERROR(IF(A500="","",A500&amp;COUNTIF(A$2:A500,A500)),"")</f>
        <v>芸術4</v>
      </c>
      <c r="C500">
        <v>35</v>
      </c>
      <c r="D500">
        <v>499</v>
      </c>
      <c r="E500" t="s">
        <v>84</v>
      </c>
      <c r="F500" t="s">
        <v>50</v>
      </c>
      <c r="G500" t="s">
        <v>85</v>
      </c>
      <c r="H500" t="s">
        <v>3143</v>
      </c>
      <c r="K500" s="50">
        <v>9784873547664</v>
      </c>
      <c r="L500" t="s">
        <v>1164</v>
      </c>
      <c r="M500" s="49" t="s">
        <v>1165</v>
      </c>
      <c r="O500" s="49" t="s">
        <v>3160</v>
      </c>
      <c r="P500" t="s">
        <v>3161</v>
      </c>
      <c r="Q500" s="51">
        <v>5100</v>
      </c>
      <c r="R500" s="51">
        <v>5610</v>
      </c>
      <c r="S500" t="s">
        <v>3162</v>
      </c>
      <c r="T500" t="s">
        <v>274</v>
      </c>
      <c r="U500" t="s">
        <v>3163</v>
      </c>
      <c r="V500" t="s">
        <v>3164</v>
      </c>
      <c r="W500" t="s">
        <v>95</v>
      </c>
      <c r="X500" t="s">
        <v>3165</v>
      </c>
      <c r="Y500" s="49">
        <v>499</v>
      </c>
    </row>
    <row r="501" spans="1:25">
      <c r="A501" s="49" t="s">
        <v>51</v>
      </c>
      <c r="B501" s="49" t="str">
        <f>IFERROR(IF(A501="","",A501&amp;COUNTIF(A$2:A501,A501)),"")</f>
        <v>芸術5</v>
      </c>
      <c r="C501">
        <v>35</v>
      </c>
      <c r="D501">
        <v>500</v>
      </c>
      <c r="E501" t="s">
        <v>84</v>
      </c>
      <c r="F501" t="s">
        <v>50</v>
      </c>
      <c r="G501" t="s">
        <v>85</v>
      </c>
      <c r="H501" t="s">
        <v>3143</v>
      </c>
      <c r="L501" t="s">
        <v>2777</v>
      </c>
      <c r="M501" s="49" t="s">
        <v>2778</v>
      </c>
      <c r="O501" s="49" t="s">
        <v>3166</v>
      </c>
      <c r="P501" t="s">
        <v>3167</v>
      </c>
      <c r="Q501" s="51">
        <v>4400</v>
      </c>
      <c r="R501" s="51">
        <v>4840</v>
      </c>
      <c r="S501" t="s">
        <v>3168</v>
      </c>
      <c r="T501" t="s">
        <v>231</v>
      </c>
      <c r="U501" t="s">
        <v>3169</v>
      </c>
      <c r="V501" t="s">
        <v>3170</v>
      </c>
      <c r="W501" t="s">
        <v>293</v>
      </c>
      <c r="X501" t="s">
        <v>3171</v>
      </c>
      <c r="Y501" s="49">
        <v>500</v>
      </c>
    </row>
    <row r="502" spans="1:25">
      <c r="A502" s="49" t="s">
        <v>51</v>
      </c>
      <c r="B502" s="49" t="str">
        <f>IFERROR(IF(A502="","",A502&amp;COUNTIF(A$2:A502,A502)),"")</f>
        <v>芸術6</v>
      </c>
      <c r="C502">
        <v>35</v>
      </c>
      <c r="D502">
        <v>501</v>
      </c>
      <c r="E502" t="s">
        <v>84</v>
      </c>
      <c r="F502" t="s">
        <v>50</v>
      </c>
      <c r="G502" t="s">
        <v>85</v>
      </c>
      <c r="H502" t="s">
        <v>3143</v>
      </c>
      <c r="K502" s="50">
        <v>9784766428803</v>
      </c>
      <c r="L502" t="s">
        <v>2777</v>
      </c>
      <c r="M502" s="49" t="s">
        <v>2778</v>
      </c>
      <c r="O502" s="49" t="s">
        <v>3172</v>
      </c>
      <c r="P502" t="s">
        <v>3173</v>
      </c>
      <c r="Q502" s="51">
        <v>4000</v>
      </c>
      <c r="R502" s="51">
        <v>4400</v>
      </c>
      <c r="S502" t="s">
        <v>3174</v>
      </c>
      <c r="T502" t="s">
        <v>274</v>
      </c>
      <c r="U502" t="s">
        <v>3175</v>
      </c>
      <c r="V502" t="s">
        <v>3176</v>
      </c>
      <c r="W502" t="s">
        <v>95</v>
      </c>
      <c r="X502" t="s">
        <v>3177</v>
      </c>
      <c r="Y502" s="49">
        <v>501</v>
      </c>
    </row>
    <row r="503" spans="1:25">
      <c r="A503" s="49" t="s">
        <v>51</v>
      </c>
      <c r="B503" s="49" t="str">
        <f>IFERROR(IF(A503="","",A503&amp;COUNTIF(A$2:A503,A503)),"")</f>
        <v>芸術7</v>
      </c>
      <c r="C503">
        <v>35</v>
      </c>
      <c r="D503">
        <v>502</v>
      </c>
      <c r="E503" t="s">
        <v>84</v>
      </c>
      <c r="F503" t="s">
        <v>50</v>
      </c>
      <c r="G503" t="s">
        <v>85</v>
      </c>
      <c r="H503" t="s">
        <v>3143</v>
      </c>
      <c r="K503" s="50">
        <v>9784771036888</v>
      </c>
      <c r="L503" t="s">
        <v>1199</v>
      </c>
      <c r="M503" s="49" t="s">
        <v>1200</v>
      </c>
      <c r="O503" s="49" t="s">
        <v>3178</v>
      </c>
      <c r="P503" t="s">
        <v>3179</v>
      </c>
      <c r="Q503" s="51">
        <v>12000</v>
      </c>
      <c r="R503" s="51">
        <v>13200</v>
      </c>
      <c r="S503" t="s">
        <v>3180</v>
      </c>
      <c r="T503" t="s">
        <v>212</v>
      </c>
      <c r="U503" t="s">
        <v>3181</v>
      </c>
      <c r="V503" t="s">
        <v>3182</v>
      </c>
      <c r="W503" t="s">
        <v>95</v>
      </c>
      <c r="X503" t="s">
        <v>3183</v>
      </c>
      <c r="Y503" s="49">
        <v>502</v>
      </c>
    </row>
    <row r="504" spans="1:25">
      <c r="A504" s="49" t="s">
        <v>51</v>
      </c>
      <c r="B504" s="49" t="str">
        <f>IFERROR(IF(A504="","",A504&amp;COUNTIF(A$2:A504,A504)),"")</f>
        <v>芸術8</v>
      </c>
      <c r="C504">
        <v>35</v>
      </c>
      <c r="D504">
        <v>503</v>
      </c>
      <c r="E504" t="s">
        <v>84</v>
      </c>
      <c r="F504" t="s">
        <v>50</v>
      </c>
      <c r="G504" t="s">
        <v>85</v>
      </c>
      <c r="H504" t="s">
        <v>3143</v>
      </c>
      <c r="K504" s="50">
        <v>9784336074799</v>
      </c>
      <c r="L504" t="s">
        <v>2988</v>
      </c>
      <c r="M504" s="49" t="s">
        <v>2989</v>
      </c>
      <c r="O504" s="49" t="s">
        <v>3184</v>
      </c>
      <c r="P504" t="s">
        <v>3185</v>
      </c>
      <c r="Q504" s="51">
        <v>10000</v>
      </c>
      <c r="R504" s="51">
        <v>11000</v>
      </c>
      <c r="S504" t="s">
        <v>3186</v>
      </c>
      <c r="T504" t="s">
        <v>127</v>
      </c>
      <c r="U504" t="s">
        <v>3187</v>
      </c>
      <c r="V504" t="s">
        <v>3188</v>
      </c>
      <c r="W504" t="s">
        <v>95</v>
      </c>
      <c r="X504" t="s">
        <v>3189</v>
      </c>
      <c r="Y504" s="49">
        <v>503</v>
      </c>
    </row>
    <row r="505" spans="1:25">
      <c r="A505" s="49" t="s">
        <v>51</v>
      </c>
      <c r="B505" s="49" t="str">
        <f>IFERROR(IF(A505="","",A505&amp;COUNTIF(A$2:A505,A505)),"")</f>
        <v>芸術9</v>
      </c>
      <c r="C505">
        <v>35</v>
      </c>
      <c r="D505">
        <v>504</v>
      </c>
      <c r="E505" t="s">
        <v>84</v>
      </c>
      <c r="F505" t="s">
        <v>50</v>
      </c>
      <c r="G505" t="s">
        <v>85</v>
      </c>
      <c r="H505" t="s">
        <v>3143</v>
      </c>
      <c r="K505" s="50">
        <v>9784336074645</v>
      </c>
      <c r="L505" t="s">
        <v>2988</v>
      </c>
      <c r="M505" s="49" t="s">
        <v>2989</v>
      </c>
      <c r="O505" s="49" t="s">
        <v>3190</v>
      </c>
      <c r="P505" t="s">
        <v>3191</v>
      </c>
      <c r="Q505" s="51">
        <v>7600</v>
      </c>
      <c r="R505" s="51">
        <v>8360</v>
      </c>
      <c r="S505" t="s">
        <v>3192</v>
      </c>
      <c r="T505" t="s">
        <v>155</v>
      </c>
      <c r="U505" t="s">
        <v>3193</v>
      </c>
      <c r="V505" t="s">
        <v>3194</v>
      </c>
      <c r="W505" t="s">
        <v>95</v>
      </c>
      <c r="X505" t="s">
        <v>3195</v>
      </c>
      <c r="Y505" s="49">
        <v>504</v>
      </c>
    </row>
    <row r="506" spans="1:25">
      <c r="A506" s="49" t="s">
        <v>51</v>
      </c>
      <c r="B506" s="49" t="str">
        <f>IFERROR(IF(A506="","",A506&amp;COUNTIF(A$2:A506,A506)),"")</f>
        <v>芸術10</v>
      </c>
      <c r="C506">
        <v>35</v>
      </c>
      <c r="D506">
        <v>505</v>
      </c>
      <c r="E506" t="s">
        <v>84</v>
      </c>
      <c r="F506" t="s">
        <v>50</v>
      </c>
      <c r="G506" t="s">
        <v>85</v>
      </c>
      <c r="H506" t="s">
        <v>3143</v>
      </c>
      <c r="K506" s="50">
        <v>9784393333921</v>
      </c>
      <c r="L506" t="s">
        <v>1223</v>
      </c>
      <c r="M506" s="49" t="s">
        <v>1224</v>
      </c>
      <c r="O506" s="49" t="s">
        <v>3196</v>
      </c>
      <c r="P506" t="s">
        <v>3197</v>
      </c>
      <c r="Q506" s="51">
        <v>2600</v>
      </c>
      <c r="R506" s="51">
        <v>2860</v>
      </c>
      <c r="S506" t="s">
        <v>3198</v>
      </c>
      <c r="T506" s="17">
        <v>44896</v>
      </c>
      <c r="U506" t="s">
        <v>3199</v>
      </c>
      <c r="V506" t="s">
        <v>3200</v>
      </c>
      <c r="W506" t="s">
        <v>95</v>
      </c>
      <c r="X506" t="s">
        <v>3201</v>
      </c>
      <c r="Y506" s="49">
        <v>505</v>
      </c>
    </row>
    <row r="507" spans="1:25">
      <c r="A507" s="49" t="s">
        <v>51</v>
      </c>
      <c r="B507" s="49" t="str">
        <f>IFERROR(IF(A507="","",A507&amp;COUNTIF(A$2:A507,A507)),"")</f>
        <v>芸術11</v>
      </c>
      <c r="C507">
        <v>35</v>
      </c>
      <c r="D507">
        <v>506</v>
      </c>
      <c r="E507" t="s">
        <v>84</v>
      </c>
      <c r="F507" t="s">
        <v>50</v>
      </c>
      <c r="G507" t="s">
        <v>85</v>
      </c>
      <c r="H507" t="s">
        <v>3143</v>
      </c>
      <c r="K507" s="50">
        <v>9784393930465</v>
      </c>
      <c r="L507" t="s">
        <v>1223</v>
      </c>
      <c r="M507" s="49" t="s">
        <v>1224</v>
      </c>
      <c r="O507" s="49" t="s">
        <v>3202</v>
      </c>
      <c r="P507" t="s">
        <v>3203</v>
      </c>
      <c r="Q507" s="51">
        <v>9000</v>
      </c>
      <c r="R507" s="51">
        <v>9900</v>
      </c>
      <c r="S507" t="s">
        <v>3204</v>
      </c>
      <c r="T507" s="17">
        <v>45108</v>
      </c>
      <c r="U507" t="s">
        <v>3205</v>
      </c>
      <c r="V507" t="s">
        <v>3206</v>
      </c>
      <c r="W507" t="s">
        <v>95</v>
      </c>
      <c r="X507" t="s">
        <v>3207</v>
      </c>
      <c r="Y507" s="49">
        <v>506</v>
      </c>
    </row>
    <row r="508" spans="1:25">
      <c r="A508" s="49" t="s">
        <v>51</v>
      </c>
      <c r="B508" s="49" t="str">
        <f>IFERROR(IF(A508="","",A508&amp;COUNTIF(A$2:A508,A508)),"")</f>
        <v>芸術12</v>
      </c>
      <c r="C508">
        <v>35</v>
      </c>
      <c r="D508">
        <v>507</v>
      </c>
      <c r="E508" t="s">
        <v>84</v>
      </c>
      <c r="F508" t="s">
        <v>50</v>
      </c>
      <c r="G508" t="s">
        <v>85</v>
      </c>
      <c r="H508" t="s">
        <v>3143</v>
      </c>
      <c r="K508" s="50">
        <v>9784784219698</v>
      </c>
      <c r="L508" t="s">
        <v>3208</v>
      </c>
      <c r="M508" s="49" t="s">
        <v>3209</v>
      </c>
      <c r="O508" s="49" t="s">
        <v>3210</v>
      </c>
      <c r="P508" t="s">
        <v>3211</v>
      </c>
      <c r="Q508" s="51">
        <v>70000</v>
      </c>
      <c r="R508" s="51">
        <v>77000</v>
      </c>
      <c r="S508" t="s">
        <v>3212</v>
      </c>
      <c r="T508" t="s">
        <v>274</v>
      </c>
      <c r="U508" t="s">
        <v>3213</v>
      </c>
      <c r="V508" t="s">
        <v>3214</v>
      </c>
      <c r="W508" t="s">
        <v>95</v>
      </c>
      <c r="X508" t="s">
        <v>3215</v>
      </c>
      <c r="Y508" s="49">
        <v>507</v>
      </c>
    </row>
    <row r="509" spans="1:25">
      <c r="A509" s="49" t="s">
        <v>51</v>
      </c>
      <c r="B509" s="49" t="str">
        <f>IFERROR(IF(A509="","",A509&amp;COUNTIF(A$2:A509,A509)),"")</f>
        <v>芸術13</v>
      </c>
      <c r="C509">
        <v>35</v>
      </c>
      <c r="D509">
        <v>508</v>
      </c>
      <c r="E509" t="s">
        <v>84</v>
      </c>
      <c r="F509" t="s">
        <v>50</v>
      </c>
      <c r="G509" t="s">
        <v>85</v>
      </c>
      <c r="H509" t="s">
        <v>3143</v>
      </c>
      <c r="K509" s="50">
        <v>9784096824139</v>
      </c>
      <c r="L509" t="s">
        <v>3216</v>
      </c>
      <c r="M509" s="49" t="s">
        <v>3217</v>
      </c>
      <c r="O509" s="49" t="s">
        <v>3218</v>
      </c>
      <c r="P509" t="s">
        <v>3219</v>
      </c>
      <c r="Q509" s="51">
        <v>12000</v>
      </c>
      <c r="R509" s="51">
        <v>13200</v>
      </c>
      <c r="S509" t="s">
        <v>3220</v>
      </c>
      <c r="T509" t="s">
        <v>3221</v>
      </c>
      <c r="U509" t="s">
        <v>3222</v>
      </c>
      <c r="V509" t="s">
        <v>3223</v>
      </c>
      <c r="W509" t="s">
        <v>95</v>
      </c>
      <c r="X509" t="s">
        <v>3224</v>
      </c>
      <c r="Y509" s="49">
        <v>508</v>
      </c>
    </row>
    <row r="510" spans="1:25">
      <c r="A510" s="49" t="s">
        <v>51</v>
      </c>
      <c r="B510" s="49" t="str">
        <f>IFERROR(IF(A510="","",A510&amp;COUNTIF(A$2:A510,A510)),"")</f>
        <v>芸術14</v>
      </c>
      <c r="C510">
        <v>35</v>
      </c>
      <c r="D510">
        <v>509</v>
      </c>
      <c r="E510" t="s">
        <v>84</v>
      </c>
      <c r="F510" t="s">
        <v>50</v>
      </c>
      <c r="G510" t="s">
        <v>85</v>
      </c>
      <c r="H510" t="s">
        <v>3143</v>
      </c>
      <c r="K510" s="50">
        <v>9784096824313</v>
      </c>
      <c r="L510" t="s">
        <v>3216</v>
      </c>
      <c r="M510" s="49" t="s">
        <v>3217</v>
      </c>
      <c r="O510" s="49" t="s">
        <v>3225</v>
      </c>
      <c r="P510" t="s">
        <v>3226</v>
      </c>
      <c r="Q510" s="51">
        <v>55000</v>
      </c>
      <c r="R510" s="51">
        <v>60500</v>
      </c>
      <c r="S510" t="s">
        <v>3227</v>
      </c>
      <c r="T510" t="s">
        <v>3228</v>
      </c>
      <c r="U510" t="s">
        <v>3229</v>
      </c>
      <c r="V510" t="s">
        <v>3230</v>
      </c>
      <c r="W510" t="s">
        <v>95</v>
      </c>
      <c r="X510" t="s">
        <v>3231</v>
      </c>
      <c r="Y510" s="49">
        <v>509</v>
      </c>
    </row>
    <row r="511" spans="1:25">
      <c r="A511" s="49" t="s">
        <v>51</v>
      </c>
      <c r="B511" s="49" t="str">
        <f>IFERROR(IF(A511="","",A511&amp;COUNTIF(A$2:A511,A511)),"")</f>
        <v>芸術15</v>
      </c>
      <c r="C511">
        <v>35</v>
      </c>
      <c r="D511">
        <v>510</v>
      </c>
      <c r="E511" t="s">
        <v>84</v>
      </c>
      <c r="F511" t="s">
        <v>50</v>
      </c>
      <c r="G511" t="s">
        <v>85</v>
      </c>
      <c r="H511" t="s">
        <v>3143</v>
      </c>
      <c r="K511" s="50">
        <v>9784787274540</v>
      </c>
      <c r="L511" t="s">
        <v>2138</v>
      </c>
      <c r="M511" s="49" t="s">
        <v>2139</v>
      </c>
      <c r="O511" s="49" t="s">
        <v>3232</v>
      </c>
      <c r="P511" t="s">
        <v>3233</v>
      </c>
      <c r="Q511" s="51">
        <v>4000</v>
      </c>
      <c r="R511" s="51">
        <v>4400</v>
      </c>
      <c r="S511" t="s">
        <v>3234</v>
      </c>
      <c r="T511" t="s">
        <v>231</v>
      </c>
      <c r="U511" t="s">
        <v>107</v>
      </c>
      <c r="V511" t="s">
        <v>3235</v>
      </c>
      <c r="W511" t="s">
        <v>95</v>
      </c>
      <c r="X511" t="s">
        <v>3236</v>
      </c>
      <c r="Y511" s="49">
        <v>510</v>
      </c>
    </row>
    <row r="512" spans="1:25">
      <c r="A512" s="49" t="s">
        <v>51</v>
      </c>
      <c r="B512" s="49" t="str">
        <f>IFERROR(IF(A512="","",A512&amp;COUNTIF(A$2:A512,A512)),"")</f>
        <v>芸術16</v>
      </c>
      <c r="C512">
        <v>36</v>
      </c>
      <c r="D512">
        <v>511</v>
      </c>
      <c r="E512" t="s">
        <v>84</v>
      </c>
      <c r="F512" t="s">
        <v>50</v>
      </c>
      <c r="G512" t="s">
        <v>85</v>
      </c>
      <c r="H512" t="s">
        <v>3143</v>
      </c>
      <c r="K512" s="50">
        <v>9784790717805</v>
      </c>
      <c r="L512" t="s">
        <v>2145</v>
      </c>
      <c r="M512" s="49" t="s">
        <v>2146</v>
      </c>
      <c r="O512" s="49" t="s">
        <v>3237</v>
      </c>
      <c r="P512" t="s">
        <v>3238</v>
      </c>
      <c r="Q512" s="51">
        <v>3500</v>
      </c>
      <c r="R512" s="51">
        <v>3850</v>
      </c>
      <c r="S512" t="s">
        <v>3239</v>
      </c>
      <c r="T512" t="s">
        <v>274</v>
      </c>
      <c r="U512" t="s">
        <v>2130</v>
      </c>
      <c r="V512" t="s">
        <v>3240</v>
      </c>
      <c r="W512" t="s">
        <v>95</v>
      </c>
      <c r="X512" t="s">
        <v>3241</v>
      </c>
      <c r="Y512" s="49">
        <v>511</v>
      </c>
    </row>
    <row r="513" spans="1:25">
      <c r="A513" s="49" t="s">
        <v>51</v>
      </c>
      <c r="B513" s="49" t="str">
        <f>IFERROR(IF(A513="","",A513&amp;COUNTIF(A$2:A513,A513)),"")</f>
        <v>芸術17</v>
      </c>
      <c r="C513">
        <v>36</v>
      </c>
      <c r="D513">
        <v>512</v>
      </c>
      <c r="E513" t="s">
        <v>84</v>
      </c>
      <c r="F513" t="s">
        <v>50</v>
      </c>
      <c r="G513" t="s">
        <v>85</v>
      </c>
      <c r="H513" t="s">
        <v>3143</v>
      </c>
      <c r="K513" s="50">
        <v>9784473045638</v>
      </c>
      <c r="L513" t="s">
        <v>3042</v>
      </c>
      <c r="M513" s="49" t="s">
        <v>3043</v>
      </c>
      <c r="O513" s="49" t="s">
        <v>3242</v>
      </c>
      <c r="P513" t="s">
        <v>3243</v>
      </c>
      <c r="Q513" s="51">
        <v>2500</v>
      </c>
      <c r="R513" s="51">
        <v>2750</v>
      </c>
      <c r="S513" t="s">
        <v>3244</v>
      </c>
      <c r="T513" t="s">
        <v>120</v>
      </c>
      <c r="U513" t="s">
        <v>283</v>
      </c>
      <c r="V513" t="s">
        <v>3245</v>
      </c>
      <c r="W513" t="s">
        <v>95</v>
      </c>
      <c r="X513" t="s">
        <v>3246</v>
      </c>
      <c r="Y513" s="49">
        <v>512</v>
      </c>
    </row>
    <row r="514" spans="1:25">
      <c r="A514" s="49" t="s">
        <v>51</v>
      </c>
      <c r="B514" s="49" t="str">
        <f>IFERROR(IF(A514="","",A514&amp;COUNTIF(A$2:A514,A514)),"")</f>
        <v>芸術18</v>
      </c>
      <c r="C514">
        <v>36</v>
      </c>
      <c r="D514">
        <v>513</v>
      </c>
      <c r="E514" t="s">
        <v>84</v>
      </c>
      <c r="F514" t="s">
        <v>50</v>
      </c>
      <c r="G514" t="s">
        <v>85</v>
      </c>
      <c r="H514" t="s">
        <v>3143</v>
      </c>
      <c r="K514" s="50">
        <v>9784473045584</v>
      </c>
      <c r="L514" t="s">
        <v>3042</v>
      </c>
      <c r="M514" s="49" t="s">
        <v>3043</v>
      </c>
      <c r="O514" s="49" t="s">
        <v>3247</v>
      </c>
      <c r="P514" t="s">
        <v>3248</v>
      </c>
      <c r="Q514" s="51">
        <v>1700</v>
      </c>
      <c r="R514" s="51">
        <v>1870</v>
      </c>
      <c r="S514" t="s">
        <v>3249</v>
      </c>
      <c r="T514" t="s">
        <v>134</v>
      </c>
      <c r="U514" t="s">
        <v>3250</v>
      </c>
      <c r="V514" t="s">
        <v>3251</v>
      </c>
      <c r="W514" t="s">
        <v>95</v>
      </c>
      <c r="X514" t="s">
        <v>3252</v>
      </c>
      <c r="Y514" s="49">
        <v>513</v>
      </c>
    </row>
    <row r="515" spans="1:25">
      <c r="A515" s="49" t="s">
        <v>51</v>
      </c>
      <c r="B515" s="49" t="str">
        <f>IFERROR(IF(A515="","",A515&amp;COUNTIF(A$2:A515,A515)),"")</f>
        <v>芸術19</v>
      </c>
      <c r="C515">
        <v>36</v>
      </c>
      <c r="D515">
        <v>514</v>
      </c>
      <c r="E515" t="s">
        <v>84</v>
      </c>
      <c r="F515" t="s">
        <v>50</v>
      </c>
      <c r="G515" t="s">
        <v>85</v>
      </c>
      <c r="H515" t="s">
        <v>3143</v>
      </c>
      <c r="K515" s="50">
        <v>9784497223111</v>
      </c>
      <c r="L515" t="s">
        <v>1239</v>
      </c>
      <c r="M515" s="49" t="s">
        <v>1240</v>
      </c>
      <c r="O515" s="49" t="s">
        <v>3253</v>
      </c>
      <c r="P515" t="s">
        <v>3254</v>
      </c>
      <c r="Q515" s="51">
        <v>3200</v>
      </c>
      <c r="R515" s="51">
        <v>3520</v>
      </c>
      <c r="S515" t="s">
        <v>3255</v>
      </c>
      <c r="T515" t="s">
        <v>3256</v>
      </c>
      <c r="U515" t="s">
        <v>3257</v>
      </c>
      <c r="V515" t="s">
        <v>3258</v>
      </c>
      <c r="W515" t="s">
        <v>95</v>
      </c>
      <c r="X515" t="s">
        <v>3259</v>
      </c>
      <c r="Y515" s="49">
        <v>514</v>
      </c>
    </row>
    <row r="516" spans="1:25">
      <c r="A516" s="49" t="s">
        <v>51</v>
      </c>
      <c r="B516" s="49" t="str">
        <f>IFERROR(IF(A516="","",A516&amp;COUNTIF(A$2:A516,A516)),"")</f>
        <v>芸術20</v>
      </c>
      <c r="C516">
        <v>36</v>
      </c>
      <c r="D516">
        <v>515</v>
      </c>
      <c r="E516" t="s">
        <v>84</v>
      </c>
      <c r="F516" t="s">
        <v>50</v>
      </c>
      <c r="G516" t="s">
        <v>85</v>
      </c>
      <c r="H516" t="s">
        <v>3143</v>
      </c>
      <c r="K516" s="50">
        <v>9784639028956</v>
      </c>
      <c r="L516" t="s">
        <v>2065</v>
      </c>
      <c r="M516" s="49" t="s">
        <v>2066</v>
      </c>
      <c r="O516" s="49" t="s">
        <v>3260</v>
      </c>
      <c r="P516" t="s">
        <v>3261</v>
      </c>
      <c r="Q516" s="51">
        <v>24000</v>
      </c>
      <c r="R516" s="51">
        <v>26400</v>
      </c>
      <c r="S516" t="s">
        <v>3262</v>
      </c>
      <c r="T516" t="s">
        <v>274</v>
      </c>
      <c r="U516" t="s">
        <v>1522</v>
      </c>
      <c r="V516" t="s">
        <v>3263</v>
      </c>
      <c r="W516" t="s">
        <v>95</v>
      </c>
      <c r="X516" t="s">
        <v>3264</v>
      </c>
      <c r="Y516" s="49">
        <v>515</v>
      </c>
    </row>
    <row r="517" spans="1:25">
      <c r="A517" s="49" t="s">
        <v>51</v>
      </c>
      <c r="B517" s="49" t="str">
        <f>IFERROR(IF(A517="","",A517&amp;COUNTIF(A$2:A517,A517)),"")</f>
        <v>芸術21</v>
      </c>
      <c r="C517">
        <v>36</v>
      </c>
      <c r="D517">
        <v>516</v>
      </c>
      <c r="E517" t="s">
        <v>84</v>
      </c>
      <c r="F517" t="s">
        <v>50</v>
      </c>
      <c r="G517" t="s">
        <v>85</v>
      </c>
      <c r="H517" t="s">
        <v>3143</v>
      </c>
      <c r="K517" s="50">
        <v>9784639029380</v>
      </c>
      <c r="L517" t="s">
        <v>2065</v>
      </c>
      <c r="M517" s="49" t="s">
        <v>2066</v>
      </c>
      <c r="O517" s="49" t="s">
        <v>3265</v>
      </c>
      <c r="P517" t="s">
        <v>3266</v>
      </c>
      <c r="Q517" s="51">
        <v>16000</v>
      </c>
      <c r="R517" s="51">
        <v>17600</v>
      </c>
      <c r="S517" t="s">
        <v>3267</v>
      </c>
      <c r="T517" t="s">
        <v>127</v>
      </c>
      <c r="U517" t="s">
        <v>3268</v>
      </c>
      <c r="V517" t="s">
        <v>3269</v>
      </c>
      <c r="W517" t="s">
        <v>95</v>
      </c>
      <c r="X517" t="s">
        <v>3270</v>
      </c>
      <c r="Y517" s="49">
        <v>516</v>
      </c>
    </row>
    <row r="518" spans="1:25">
      <c r="A518" s="49" t="s">
        <v>51</v>
      </c>
      <c r="B518" s="49" t="str">
        <f>IFERROR(IF(A518="","",A518&amp;COUNTIF(A$2:A518,A518)),"")</f>
        <v>芸術22</v>
      </c>
      <c r="C518">
        <v>36</v>
      </c>
      <c r="D518">
        <v>517</v>
      </c>
      <c r="E518" t="s">
        <v>84</v>
      </c>
      <c r="F518" t="s">
        <v>50</v>
      </c>
      <c r="G518" t="s">
        <v>85</v>
      </c>
      <c r="H518" t="s">
        <v>3143</v>
      </c>
      <c r="K518" s="50">
        <v>9784843363553</v>
      </c>
      <c r="L518" t="s">
        <v>1310</v>
      </c>
      <c r="M518" s="49" t="s">
        <v>1311</v>
      </c>
      <c r="O518" s="49" t="s">
        <v>3271</v>
      </c>
      <c r="P518" t="s">
        <v>3272</v>
      </c>
      <c r="Q518" s="51">
        <v>8400</v>
      </c>
      <c r="R518" s="51">
        <v>9240</v>
      </c>
      <c r="S518" t="s">
        <v>3273</v>
      </c>
      <c r="T518" t="s">
        <v>3274</v>
      </c>
      <c r="U518" t="s">
        <v>3275</v>
      </c>
      <c r="V518" t="s">
        <v>3276</v>
      </c>
      <c r="W518" t="s">
        <v>95</v>
      </c>
      <c r="X518" t="s">
        <v>3277</v>
      </c>
      <c r="Y518" s="49">
        <v>517</v>
      </c>
    </row>
    <row r="519" spans="1:25">
      <c r="A519" s="49" t="s">
        <v>51</v>
      </c>
      <c r="B519" s="49" t="str">
        <f>IFERROR(IF(A519="","",A519&amp;COUNTIF(A$2:A519,A519)),"")</f>
        <v>芸術23</v>
      </c>
      <c r="C519">
        <v>36</v>
      </c>
      <c r="D519">
        <v>518</v>
      </c>
      <c r="E519" t="s">
        <v>84</v>
      </c>
      <c r="F519" t="s">
        <v>50</v>
      </c>
      <c r="G519" t="s">
        <v>85</v>
      </c>
      <c r="H519" t="s">
        <v>3143</v>
      </c>
      <c r="K519" s="50">
        <v>9784843364284</v>
      </c>
      <c r="L519" t="s">
        <v>1310</v>
      </c>
      <c r="M519" s="49" t="s">
        <v>1311</v>
      </c>
      <c r="O519" s="49" t="s">
        <v>3278</v>
      </c>
      <c r="P519" t="s">
        <v>3279</v>
      </c>
      <c r="Q519" s="51">
        <v>26000</v>
      </c>
      <c r="R519" s="51">
        <v>28600</v>
      </c>
      <c r="S519" t="s">
        <v>3280</v>
      </c>
      <c r="T519" t="s">
        <v>3281</v>
      </c>
      <c r="U519" t="s">
        <v>3282</v>
      </c>
      <c r="V519" t="s">
        <v>3283</v>
      </c>
      <c r="W519" t="s">
        <v>95</v>
      </c>
      <c r="X519" t="s">
        <v>3284</v>
      </c>
      <c r="Y519" s="49">
        <v>518</v>
      </c>
    </row>
    <row r="520" spans="1:25">
      <c r="A520" s="49" t="s">
        <v>51</v>
      </c>
      <c r="B520" s="49" t="str">
        <f>IFERROR(IF(A520="","",A520&amp;COUNTIF(A$2:A520,A520)),"")</f>
        <v>芸術24</v>
      </c>
      <c r="C520">
        <v>36</v>
      </c>
      <c r="D520">
        <v>519</v>
      </c>
      <c r="E520" t="s">
        <v>84</v>
      </c>
      <c r="F520" t="s">
        <v>50</v>
      </c>
      <c r="G520" t="s">
        <v>85</v>
      </c>
      <c r="H520" t="s">
        <v>3143</v>
      </c>
      <c r="K520" s="50">
        <v>9784642016704</v>
      </c>
      <c r="L520" t="s">
        <v>2086</v>
      </c>
      <c r="M520" s="49" t="s">
        <v>2087</v>
      </c>
      <c r="O520" s="49" t="s">
        <v>3285</v>
      </c>
      <c r="P520" t="s">
        <v>3286</v>
      </c>
      <c r="Q520" s="51">
        <v>27000</v>
      </c>
      <c r="R520" s="51">
        <v>29700</v>
      </c>
      <c r="S520" t="s">
        <v>3287</v>
      </c>
      <c r="T520" s="17">
        <v>45108</v>
      </c>
      <c r="U520" t="s">
        <v>3288</v>
      </c>
      <c r="V520" t="s">
        <v>3289</v>
      </c>
      <c r="W520" t="s">
        <v>95</v>
      </c>
      <c r="X520" t="s">
        <v>3290</v>
      </c>
      <c r="Y520" s="49">
        <v>519</v>
      </c>
    </row>
    <row r="521" spans="1:25">
      <c r="A521" s="49" t="s">
        <v>53</v>
      </c>
      <c r="B521" s="49" t="str">
        <f>IFERROR(IF(A521="","",A521&amp;COUNTIF(A$2:A521,A521)),"")</f>
        <v>辞典1</v>
      </c>
      <c r="C521">
        <v>36</v>
      </c>
      <c r="D521">
        <v>520</v>
      </c>
      <c r="E521" t="s">
        <v>84</v>
      </c>
      <c r="F521" t="s">
        <v>52</v>
      </c>
      <c r="G521" t="s">
        <v>85</v>
      </c>
      <c r="H521" t="s">
        <v>3291</v>
      </c>
      <c r="K521" s="50">
        <v>9784767450247</v>
      </c>
      <c r="L521" t="s">
        <v>2232</v>
      </c>
      <c r="M521" s="49" t="s">
        <v>2233</v>
      </c>
      <c r="O521" s="49" t="s">
        <v>3292</v>
      </c>
      <c r="P521" t="s">
        <v>3293</v>
      </c>
      <c r="Q521" s="51">
        <v>9000</v>
      </c>
      <c r="R521" s="51">
        <v>9900</v>
      </c>
      <c r="S521" t="s">
        <v>3294</v>
      </c>
      <c r="T521" s="17">
        <v>45139</v>
      </c>
      <c r="U521" t="s">
        <v>3295</v>
      </c>
      <c r="V521" t="s">
        <v>3296</v>
      </c>
      <c r="W521" t="s">
        <v>95</v>
      </c>
      <c r="X521" t="s">
        <v>3297</v>
      </c>
      <c r="Y521" s="49">
        <v>520</v>
      </c>
    </row>
    <row r="522" spans="1:25">
      <c r="A522" s="49" t="s">
        <v>53</v>
      </c>
      <c r="B522" s="49" t="str">
        <f>IFERROR(IF(A522="","",A522&amp;COUNTIF(A$2:A522,A522)),"")</f>
        <v>辞典2</v>
      </c>
      <c r="C522">
        <v>36</v>
      </c>
      <c r="D522">
        <v>521</v>
      </c>
      <c r="E522" t="s">
        <v>84</v>
      </c>
      <c r="F522" t="s">
        <v>52</v>
      </c>
      <c r="G522" t="s">
        <v>85</v>
      </c>
      <c r="H522" t="s">
        <v>3291</v>
      </c>
      <c r="K522" s="50">
        <v>9784469041897</v>
      </c>
      <c r="L522" t="s">
        <v>1125</v>
      </c>
      <c r="M522" s="49" t="s">
        <v>1126</v>
      </c>
      <c r="O522" s="49" t="s">
        <v>3298</v>
      </c>
      <c r="P522" t="s">
        <v>3299</v>
      </c>
      <c r="Q522" s="51">
        <v>8600</v>
      </c>
      <c r="R522" s="51">
        <v>9460</v>
      </c>
      <c r="S522" t="s">
        <v>3300</v>
      </c>
      <c r="T522" t="s">
        <v>3301</v>
      </c>
      <c r="U522" t="s">
        <v>3302</v>
      </c>
      <c r="V522" t="s">
        <v>3303</v>
      </c>
      <c r="W522" t="s">
        <v>95</v>
      </c>
      <c r="X522" t="s">
        <v>3304</v>
      </c>
      <c r="Y522" s="49">
        <v>521</v>
      </c>
    </row>
    <row r="523" spans="1:25">
      <c r="A523" s="49" t="s">
        <v>55</v>
      </c>
      <c r="B523" s="49" t="str">
        <f>IFERROR(IF(A523="","",A523&amp;COUNTIF(A$2:A523,A523)),"")</f>
        <v>事典1</v>
      </c>
      <c r="C523">
        <v>36</v>
      </c>
      <c r="D523">
        <v>522</v>
      </c>
      <c r="E523" t="s">
        <v>84</v>
      </c>
      <c r="F523" t="s">
        <v>54</v>
      </c>
      <c r="G523" t="s">
        <v>85</v>
      </c>
      <c r="H523" t="s">
        <v>3305</v>
      </c>
      <c r="K523" s="50">
        <v>9784469012927</v>
      </c>
      <c r="L523" t="s">
        <v>1125</v>
      </c>
      <c r="M523" s="49" t="s">
        <v>1126</v>
      </c>
      <c r="O523" s="49" t="s">
        <v>3306</v>
      </c>
      <c r="P523" t="s">
        <v>3307</v>
      </c>
      <c r="Q523" s="51">
        <v>25000</v>
      </c>
      <c r="R523" s="51">
        <v>27500</v>
      </c>
      <c r="S523" t="s">
        <v>3308</v>
      </c>
      <c r="T523" t="s">
        <v>3021</v>
      </c>
      <c r="U523" t="s">
        <v>3309</v>
      </c>
      <c r="V523" t="s">
        <v>3310</v>
      </c>
      <c r="W523" t="s">
        <v>95</v>
      </c>
      <c r="X523" t="s">
        <v>3311</v>
      </c>
      <c r="Y523" s="49">
        <v>522</v>
      </c>
    </row>
    <row r="524" spans="1:25">
      <c r="A524" s="49" t="s">
        <v>55</v>
      </c>
      <c r="B524" s="49" t="str">
        <f>IFERROR(IF(A524="","",A524&amp;COUNTIF(A$2:A524,A524)),"")</f>
        <v>事典2</v>
      </c>
      <c r="C524">
        <v>36</v>
      </c>
      <c r="D524">
        <v>523</v>
      </c>
      <c r="E524" t="s">
        <v>84</v>
      </c>
      <c r="F524" t="s">
        <v>54</v>
      </c>
      <c r="G524" t="s">
        <v>85</v>
      </c>
      <c r="H524" t="s">
        <v>3305</v>
      </c>
      <c r="K524" s="50">
        <v>9784816929656</v>
      </c>
      <c r="L524" t="s">
        <v>2166</v>
      </c>
      <c r="M524" s="49" t="s">
        <v>2167</v>
      </c>
      <c r="O524" s="49" t="s">
        <v>3312</v>
      </c>
      <c r="P524" t="s">
        <v>2175</v>
      </c>
      <c r="Q524" s="51">
        <v>12000</v>
      </c>
      <c r="R524" s="51">
        <v>13200</v>
      </c>
      <c r="S524" t="s">
        <v>3313</v>
      </c>
      <c r="T524" t="s">
        <v>155</v>
      </c>
      <c r="U524" t="s">
        <v>1177</v>
      </c>
      <c r="V524" t="s">
        <v>3314</v>
      </c>
      <c r="W524" t="s">
        <v>95</v>
      </c>
      <c r="X524" s="20">
        <v>523220000000</v>
      </c>
      <c r="Y524" s="49">
        <v>523</v>
      </c>
    </row>
    <row r="525" spans="1:25">
      <c r="A525" s="49" t="s">
        <v>55</v>
      </c>
      <c r="B525" s="49" t="str">
        <f>IFERROR(IF(A525="","",A525&amp;COUNTIF(A$2:A525,A525)),"")</f>
        <v>事典3</v>
      </c>
      <c r="C525">
        <v>36</v>
      </c>
      <c r="D525">
        <v>524</v>
      </c>
      <c r="E525" t="s">
        <v>84</v>
      </c>
      <c r="F525" t="s">
        <v>54</v>
      </c>
      <c r="G525" t="s">
        <v>85</v>
      </c>
      <c r="H525" t="s">
        <v>3305</v>
      </c>
      <c r="K525" s="50">
        <v>9784816929533</v>
      </c>
      <c r="L525" t="s">
        <v>2166</v>
      </c>
      <c r="M525" s="49" t="s">
        <v>2167</v>
      </c>
      <c r="O525" s="49" t="s">
        <v>3315</v>
      </c>
      <c r="P525" t="s">
        <v>2175</v>
      </c>
      <c r="Q525" s="51">
        <v>13600</v>
      </c>
      <c r="R525" s="51">
        <v>14960</v>
      </c>
      <c r="S525" t="s">
        <v>3316</v>
      </c>
      <c r="T525" t="s">
        <v>212</v>
      </c>
      <c r="U525" t="s">
        <v>1723</v>
      </c>
      <c r="V525" t="s">
        <v>3317</v>
      </c>
      <c r="W525" t="s">
        <v>95</v>
      </c>
      <c r="X525" s="20">
        <v>52419000000</v>
      </c>
      <c r="Y525" s="49">
        <v>524</v>
      </c>
    </row>
    <row r="526" spans="1:25">
      <c r="A526" s="49" t="s">
        <v>55</v>
      </c>
      <c r="B526" s="49" t="str">
        <f>IFERROR(IF(A526="","",A526&amp;COUNTIF(A$2:A526,A526)),"")</f>
        <v>事典4</v>
      </c>
      <c r="C526">
        <v>37</v>
      </c>
      <c r="D526">
        <v>525</v>
      </c>
      <c r="E526" t="s">
        <v>84</v>
      </c>
      <c r="F526" t="s">
        <v>54</v>
      </c>
      <c r="G526" t="s">
        <v>85</v>
      </c>
      <c r="H526" t="s">
        <v>3305</v>
      </c>
      <c r="K526" s="50">
        <v>9784562072491</v>
      </c>
      <c r="L526" t="s">
        <v>3318</v>
      </c>
      <c r="M526" s="49" t="s">
        <v>3319</v>
      </c>
      <c r="O526" s="49" t="s">
        <v>3320</v>
      </c>
      <c r="P526" t="s">
        <v>3321</v>
      </c>
      <c r="Q526" s="51">
        <v>12000</v>
      </c>
      <c r="R526" s="51">
        <v>13200</v>
      </c>
      <c r="S526" t="s">
        <v>3322</v>
      </c>
      <c r="T526" t="s">
        <v>3323</v>
      </c>
      <c r="U526" t="s">
        <v>3324</v>
      </c>
      <c r="V526" t="s">
        <v>3325</v>
      </c>
      <c r="W526" t="s">
        <v>95</v>
      </c>
      <c r="X526" t="s">
        <v>3326</v>
      </c>
      <c r="Y526" s="49">
        <v>525</v>
      </c>
    </row>
    <row r="527" spans="1:25">
      <c r="A527" s="49" t="s">
        <v>55</v>
      </c>
      <c r="B527" s="49" t="str">
        <f>IFERROR(IF(A527="","",A527&amp;COUNTIF(A$2:A527,A527)),"")</f>
        <v>事典5</v>
      </c>
      <c r="C527">
        <v>37</v>
      </c>
      <c r="D527">
        <v>526</v>
      </c>
      <c r="E527" t="s">
        <v>84</v>
      </c>
      <c r="F527" t="s">
        <v>54</v>
      </c>
      <c r="G527" t="s">
        <v>85</v>
      </c>
      <c r="H527" t="s">
        <v>3305</v>
      </c>
      <c r="K527" s="50">
        <v>9784585320296</v>
      </c>
      <c r="L527" t="s">
        <v>3327</v>
      </c>
      <c r="M527" s="49" t="s">
        <v>3328</v>
      </c>
      <c r="O527" s="49" t="s">
        <v>3329</v>
      </c>
      <c r="P527" t="s">
        <v>3330</v>
      </c>
      <c r="Q527" s="51">
        <v>32000</v>
      </c>
      <c r="R527" s="51">
        <v>35200</v>
      </c>
      <c r="S527" t="s">
        <v>3331</v>
      </c>
      <c r="T527" s="17">
        <v>44986</v>
      </c>
      <c r="U527" t="s">
        <v>3332</v>
      </c>
      <c r="V527" t="s">
        <v>3333</v>
      </c>
      <c r="W527" t="s">
        <v>95</v>
      </c>
      <c r="X527" t="s">
        <v>3334</v>
      </c>
      <c r="Y527" s="49">
        <v>526</v>
      </c>
    </row>
    <row r="528" spans="1:25">
      <c r="A528" s="49" t="s">
        <v>55</v>
      </c>
      <c r="B528" s="49" t="str">
        <f>IFERROR(IF(A528="","",A528&amp;COUNTIF(A$2:A528,A528)),"")</f>
        <v>事典6</v>
      </c>
      <c r="C528">
        <v>37</v>
      </c>
      <c r="D528">
        <v>527</v>
      </c>
      <c r="E528" t="s">
        <v>84</v>
      </c>
      <c r="F528" t="s">
        <v>54</v>
      </c>
      <c r="G528" t="s">
        <v>85</v>
      </c>
      <c r="H528" t="s">
        <v>3305</v>
      </c>
      <c r="K528" s="50">
        <v>9784621307922</v>
      </c>
      <c r="L528" t="s">
        <v>303</v>
      </c>
      <c r="M528" s="49" t="s">
        <v>304</v>
      </c>
      <c r="O528" s="49" t="s">
        <v>3335</v>
      </c>
      <c r="P528" t="s">
        <v>3336</v>
      </c>
      <c r="Q528" s="51">
        <v>24000</v>
      </c>
      <c r="R528" s="51">
        <v>26400</v>
      </c>
      <c r="S528" t="s">
        <v>3337</v>
      </c>
      <c r="T528" t="s">
        <v>308</v>
      </c>
      <c r="U528" t="s">
        <v>604</v>
      </c>
      <c r="V528" t="s">
        <v>3338</v>
      </c>
      <c r="W528" t="s">
        <v>95</v>
      </c>
      <c r="X528" t="s">
        <v>3339</v>
      </c>
      <c r="Y528" s="49">
        <v>527</v>
      </c>
    </row>
    <row r="529" spans="1:25">
      <c r="A529" s="49" t="s">
        <v>55</v>
      </c>
      <c r="B529" s="49" t="str">
        <f>IFERROR(IF(A529="","",A529&amp;COUNTIF(A$2:A529,A529)),"")</f>
        <v>事典7</v>
      </c>
      <c r="C529">
        <v>37</v>
      </c>
      <c r="D529">
        <v>528</v>
      </c>
      <c r="E529" t="s">
        <v>84</v>
      </c>
      <c r="F529" t="s">
        <v>54</v>
      </c>
      <c r="G529" t="s">
        <v>85</v>
      </c>
      <c r="H529" t="s">
        <v>3305</v>
      </c>
      <c r="K529" s="50">
        <v>9784639029106</v>
      </c>
      <c r="L529" t="s">
        <v>2065</v>
      </c>
      <c r="M529" s="49" t="s">
        <v>2066</v>
      </c>
      <c r="O529" s="49" t="s">
        <v>3340</v>
      </c>
      <c r="P529" t="s">
        <v>3341</v>
      </c>
      <c r="Q529" s="51">
        <v>9000</v>
      </c>
      <c r="R529" s="51">
        <v>9900</v>
      </c>
      <c r="S529" t="s">
        <v>3342</v>
      </c>
      <c r="T529" t="s">
        <v>155</v>
      </c>
      <c r="U529" t="s">
        <v>604</v>
      </c>
      <c r="V529" t="s">
        <v>3343</v>
      </c>
      <c r="W529" t="s">
        <v>95</v>
      </c>
      <c r="X529" t="s">
        <v>3344</v>
      </c>
      <c r="Y529" s="49">
        <v>528</v>
      </c>
    </row>
    <row r="530" spans="1:25">
      <c r="A530" s="49" t="s">
        <v>57</v>
      </c>
      <c r="B530" s="49" t="str">
        <f>IFERROR(IF(A530="","",A530&amp;COUNTIF(A$2:A530,A530)),"")</f>
        <v>図鑑・児童書 他1</v>
      </c>
      <c r="C530">
        <v>37</v>
      </c>
      <c r="D530">
        <v>529</v>
      </c>
      <c r="E530" t="s">
        <v>84</v>
      </c>
      <c r="F530" t="s">
        <v>56</v>
      </c>
      <c r="G530" t="s">
        <v>85</v>
      </c>
      <c r="H530" t="s">
        <v>3345</v>
      </c>
      <c r="L530" t="s">
        <v>1320</v>
      </c>
      <c r="M530" s="49" t="s">
        <v>1321</v>
      </c>
      <c r="O530" s="49" t="s">
        <v>3346</v>
      </c>
      <c r="P530" t="s">
        <v>3347</v>
      </c>
      <c r="Q530" s="51">
        <v>5920</v>
      </c>
      <c r="R530" s="51">
        <v>6512</v>
      </c>
      <c r="S530" t="s">
        <v>3348</v>
      </c>
      <c r="T530" t="s">
        <v>92</v>
      </c>
      <c r="U530" t="s">
        <v>3349</v>
      </c>
      <c r="V530" t="s">
        <v>3350</v>
      </c>
      <c r="W530" t="s">
        <v>293</v>
      </c>
      <c r="X530" t="s">
        <v>3351</v>
      </c>
      <c r="Y530" s="49">
        <v>529</v>
      </c>
    </row>
    <row r="531" spans="1:25">
      <c r="A531" s="49" t="s">
        <v>43</v>
      </c>
      <c r="B531" s="49" t="str">
        <f>IFERROR(IF(A531="","",A531&amp;COUNTIF(A$2:A531,A531)),"")</f>
        <v>社会40</v>
      </c>
      <c r="C531">
        <v>37</v>
      </c>
      <c r="D531">
        <v>530</v>
      </c>
      <c r="F531" t="s">
        <v>2</v>
      </c>
      <c r="G531" t="s">
        <v>3352</v>
      </c>
      <c r="H531" t="s">
        <v>86</v>
      </c>
      <c r="K531" s="50">
        <v>9784750354705</v>
      </c>
      <c r="L531" t="s">
        <v>1142</v>
      </c>
      <c r="M531" s="49" t="s">
        <v>1143</v>
      </c>
      <c r="O531" s="49" t="s">
        <v>3353</v>
      </c>
      <c r="P531" t="s">
        <v>3354</v>
      </c>
      <c r="Q531" s="51">
        <v>6800</v>
      </c>
      <c r="R531" s="51">
        <v>7480</v>
      </c>
      <c r="S531" t="s">
        <v>3355</v>
      </c>
      <c r="T531" t="s">
        <v>3356</v>
      </c>
      <c r="U531" t="s">
        <v>3357</v>
      </c>
      <c r="V531" t="s">
        <v>3358</v>
      </c>
      <c r="W531" t="s">
        <v>95</v>
      </c>
      <c r="X531" t="s">
        <v>3359</v>
      </c>
      <c r="Y531" s="49">
        <v>530</v>
      </c>
    </row>
    <row r="532" spans="1:25">
      <c r="A532" s="49" t="s">
        <v>3</v>
      </c>
      <c r="B532" s="49" t="str">
        <f>IFERROR(IF(A532="","",A532&amp;COUNTIF(A$2:A532,A532)),"")</f>
        <v>統計11</v>
      </c>
      <c r="C532">
        <v>37</v>
      </c>
      <c r="D532">
        <v>531</v>
      </c>
      <c r="F532" t="s">
        <v>2</v>
      </c>
      <c r="G532" t="s">
        <v>3352</v>
      </c>
      <c r="H532" t="s">
        <v>86</v>
      </c>
      <c r="K532" s="50">
        <v>9784295011088</v>
      </c>
      <c r="L532" t="s">
        <v>712</v>
      </c>
      <c r="M532" s="49" t="s">
        <v>713</v>
      </c>
      <c r="O532" s="49" t="s">
        <v>3360</v>
      </c>
      <c r="P532" t="s">
        <v>3361</v>
      </c>
      <c r="Q532" s="51">
        <v>1800</v>
      </c>
      <c r="R532" s="51">
        <v>1980</v>
      </c>
      <c r="S532" t="s">
        <v>3362</v>
      </c>
      <c r="T532" t="s">
        <v>3363</v>
      </c>
      <c r="U532" t="s">
        <v>404</v>
      </c>
      <c r="V532" t="s">
        <v>3364</v>
      </c>
      <c r="W532" t="s">
        <v>95</v>
      </c>
      <c r="X532" t="s">
        <v>3365</v>
      </c>
      <c r="Y532" s="49">
        <v>531</v>
      </c>
    </row>
    <row r="533" spans="1:25">
      <c r="A533" s="49" t="s">
        <v>3</v>
      </c>
      <c r="B533" s="49" t="str">
        <f>IFERROR(IF(A533="","",A533&amp;COUNTIF(A$2:A533,A533)),"")</f>
        <v>統計12</v>
      </c>
      <c r="C533">
        <v>37</v>
      </c>
      <c r="D533">
        <v>532</v>
      </c>
      <c r="F533" t="s">
        <v>2</v>
      </c>
      <c r="G533" t="s">
        <v>3352</v>
      </c>
      <c r="H533" t="s">
        <v>86</v>
      </c>
      <c r="K533" s="50">
        <v>9784320114814</v>
      </c>
      <c r="L533" t="s">
        <v>115</v>
      </c>
      <c r="M533" s="49" t="s">
        <v>116</v>
      </c>
      <c r="O533" s="49" t="s">
        <v>3366</v>
      </c>
      <c r="P533" t="s">
        <v>3367</v>
      </c>
      <c r="Q533" s="51">
        <v>3200</v>
      </c>
      <c r="R533" s="51">
        <v>3520</v>
      </c>
      <c r="S533" t="s">
        <v>3368</v>
      </c>
      <c r="T533" t="s">
        <v>3369</v>
      </c>
      <c r="U533" t="s">
        <v>149</v>
      </c>
      <c r="V533" t="s">
        <v>3370</v>
      </c>
      <c r="W533" t="s">
        <v>95</v>
      </c>
      <c r="X533" t="s">
        <v>3371</v>
      </c>
      <c r="Y533" s="49">
        <v>532</v>
      </c>
    </row>
    <row r="534" spans="1:25">
      <c r="A534" s="49" t="s">
        <v>3</v>
      </c>
      <c r="B534" s="49" t="str">
        <f>IFERROR(IF(A534="","",A534&amp;COUNTIF(A$2:A534,A534)),"")</f>
        <v>統計13</v>
      </c>
      <c r="C534">
        <v>37</v>
      </c>
      <c r="D534">
        <v>533</v>
      </c>
      <c r="F534" t="s">
        <v>2</v>
      </c>
      <c r="G534" t="s">
        <v>3352</v>
      </c>
      <c r="H534" t="s">
        <v>86</v>
      </c>
      <c r="K534" s="50">
        <v>9784320114630</v>
      </c>
      <c r="L534" t="s">
        <v>115</v>
      </c>
      <c r="M534" s="49" t="s">
        <v>116</v>
      </c>
      <c r="O534" s="49" t="s">
        <v>3372</v>
      </c>
      <c r="P534" t="s">
        <v>3373</v>
      </c>
      <c r="Q534" s="51">
        <v>5800</v>
      </c>
      <c r="R534" s="51">
        <v>6380</v>
      </c>
      <c r="S534" t="s">
        <v>3374</v>
      </c>
      <c r="T534" t="s">
        <v>3375</v>
      </c>
      <c r="U534" t="s">
        <v>1059</v>
      </c>
      <c r="V534" t="s">
        <v>3376</v>
      </c>
      <c r="W534" t="s">
        <v>95</v>
      </c>
      <c r="X534" t="s">
        <v>3377</v>
      </c>
      <c r="Y534" s="49">
        <v>533</v>
      </c>
    </row>
    <row r="535" spans="1:25">
      <c r="A535" s="49" t="s">
        <v>3</v>
      </c>
      <c r="B535" s="49" t="str">
        <f>IFERROR(IF(A535="","",A535&amp;COUNTIF(A$2:A535,A535)),"")</f>
        <v>統計14</v>
      </c>
      <c r="C535">
        <v>37</v>
      </c>
      <c r="D535">
        <v>534</v>
      </c>
      <c r="F535" t="s">
        <v>2</v>
      </c>
      <c r="G535" t="s">
        <v>3352</v>
      </c>
      <c r="H535" t="s">
        <v>86</v>
      </c>
      <c r="K535" s="50">
        <v>9784320114616</v>
      </c>
      <c r="L535" t="s">
        <v>115</v>
      </c>
      <c r="M535" s="49" t="s">
        <v>116</v>
      </c>
      <c r="O535" s="49" t="s">
        <v>3378</v>
      </c>
      <c r="P535" t="s">
        <v>3379</v>
      </c>
      <c r="Q535" s="51">
        <v>10000</v>
      </c>
      <c r="R535" s="51">
        <v>11000</v>
      </c>
      <c r="S535" t="s">
        <v>3380</v>
      </c>
      <c r="T535" t="s">
        <v>3381</v>
      </c>
      <c r="U535" t="s">
        <v>3382</v>
      </c>
      <c r="V535" t="s">
        <v>3383</v>
      </c>
      <c r="W535" t="s">
        <v>95</v>
      </c>
      <c r="X535" t="s">
        <v>3384</v>
      </c>
      <c r="Y535" s="49">
        <v>534</v>
      </c>
    </row>
    <row r="536" spans="1:25">
      <c r="A536" s="49" t="s">
        <v>3</v>
      </c>
      <c r="B536" s="49" t="str">
        <f>IFERROR(IF(A536="","",A536&amp;COUNTIF(A$2:A536,A536)),"")</f>
        <v>統計15</v>
      </c>
      <c r="C536">
        <v>37</v>
      </c>
      <c r="D536">
        <v>535</v>
      </c>
      <c r="F536" t="s">
        <v>2</v>
      </c>
      <c r="G536" t="s">
        <v>3352</v>
      </c>
      <c r="H536" t="s">
        <v>86</v>
      </c>
      <c r="K536" s="50">
        <v>9784320114470</v>
      </c>
      <c r="L536" t="s">
        <v>115</v>
      </c>
      <c r="M536" s="49" t="s">
        <v>116</v>
      </c>
      <c r="O536" s="49" t="s">
        <v>3385</v>
      </c>
      <c r="P536" t="s">
        <v>3386</v>
      </c>
      <c r="Q536" s="51">
        <v>4800</v>
      </c>
      <c r="R536" s="51">
        <v>5280</v>
      </c>
      <c r="S536" t="s">
        <v>3387</v>
      </c>
      <c r="T536" t="s">
        <v>3388</v>
      </c>
      <c r="U536" t="s">
        <v>112</v>
      </c>
      <c r="V536" t="s">
        <v>3389</v>
      </c>
      <c r="W536" t="s">
        <v>95</v>
      </c>
      <c r="X536" t="s">
        <v>3390</v>
      </c>
      <c r="Y536" s="49">
        <v>535</v>
      </c>
    </row>
    <row r="537" spans="1:25">
      <c r="A537" s="49" t="s">
        <v>3</v>
      </c>
      <c r="B537" s="49" t="str">
        <f>IFERROR(IF(A537="","",A537&amp;COUNTIF(A$2:A537,A537)),"")</f>
        <v>統計16</v>
      </c>
      <c r="C537">
        <v>37</v>
      </c>
      <c r="D537">
        <v>536</v>
      </c>
      <c r="F537" t="s">
        <v>2</v>
      </c>
      <c r="G537" t="s">
        <v>3352</v>
      </c>
      <c r="H537" t="s">
        <v>86</v>
      </c>
      <c r="K537" s="50">
        <v>9784320113817</v>
      </c>
      <c r="L537" t="s">
        <v>115</v>
      </c>
      <c r="M537" s="49" t="s">
        <v>116</v>
      </c>
      <c r="O537" s="49" t="s">
        <v>3391</v>
      </c>
      <c r="P537" t="s">
        <v>3392</v>
      </c>
      <c r="Q537" s="51">
        <v>11000</v>
      </c>
      <c r="R537" s="51">
        <v>12100</v>
      </c>
      <c r="S537" t="s">
        <v>3393</v>
      </c>
      <c r="T537" t="s">
        <v>3394</v>
      </c>
      <c r="U537" t="s">
        <v>3395</v>
      </c>
      <c r="V537" t="s">
        <v>3396</v>
      </c>
      <c r="W537" t="s">
        <v>95</v>
      </c>
      <c r="X537" t="s">
        <v>3397</v>
      </c>
      <c r="Y537" s="49">
        <v>536</v>
      </c>
    </row>
    <row r="538" spans="1:25">
      <c r="A538" s="49" t="s">
        <v>3</v>
      </c>
      <c r="B538" s="49" t="str">
        <f>IFERROR(IF(A538="","",A538&amp;COUNTIF(A$2:A538,A538)),"")</f>
        <v>統計17</v>
      </c>
      <c r="C538">
        <v>38</v>
      </c>
      <c r="D538">
        <v>537</v>
      </c>
      <c r="F538" t="s">
        <v>2</v>
      </c>
      <c r="G538" t="s">
        <v>3352</v>
      </c>
      <c r="H538" t="s">
        <v>86</v>
      </c>
      <c r="K538" s="50">
        <v>9784320111660</v>
      </c>
      <c r="L538" t="s">
        <v>115</v>
      </c>
      <c r="M538" s="49" t="s">
        <v>116</v>
      </c>
      <c r="O538" s="49" t="s">
        <v>3398</v>
      </c>
      <c r="P538" t="s">
        <v>3399</v>
      </c>
      <c r="Q538" s="51">
        <v>3200</v>
      </c>
      <c r="R538" s="51">
        <v>3520</v>
      </c>
      <c r="S538" t="s">
        <v>3400</v>
      </c>
      <c r="T538" t="s">
        <v>3401</v>
      </c>
      <c r="U538" t="s">
        <v>1785</v>
      </c>
      <c r="V538" t="s">
        <v>3402</v>
      </c>
      <c r="W538" t="s">
        <v>95</v>
      </c>
      <c r="X538" t="s">
        <v>3403</v>
      </c>
      <c r="Y538" s="49">
        <v>537</v>
      </c>
    </row>
    <row r="539" spans="1:25">
      <c r="A539" s="49" t="s">
        <v>3</v>
      </c>
      <c r="B539" s="49" t="str">
        <f>IFERROR(IF(A539="","",A539&amp;COUNTIF(A$2:A539,A539)),"")</f>
        <v>統計18</v>
      </c>
      <c r="C539">
        <v>38</v>
      </c>
      <c r="D539">
        <v>538</v>
      </c>
      <c r="F539" t="s">
        <v>2</v>
      </c>
      <c r="G539" t="s">
        <v>3352</v>
      </c>
      <c r="H539" t="s">
        <v>86</v>
      </c>
      <c r="K539" s="50">
        <v>9784320114340</v>
      </c>
      <c r="L539" t="s">
        <v>115</v>
      </c>
      <c r="M539" s="49" t="s">
        <v>116</v>
      </c>
      <c r="O539" s="49" t="s">
        <v>3404</v>
      </c>
      <c r="P539" t="s">
        <v>3405</v>
      </c>
      <c r="Q539" s="51">
        <v>8800</v>
      </c>
      <c r="R539" s="51">
        <v>9680</v>
      </c>
      <c r="S539" t="s">
        <v>3406</v>
      </c>
      <c r="T539" t="s">
        <v>3407</v>
      </c>
      <c r="U539" t="s">
        <v>3408</v>
      </c>
      <c r="V539" t="s">
        <v>3409</v>
      </c>
      <c r="W539" t="s">
        <v>95</v>
      </c>
      <c r="X539" t="s">
        <v>3410</v>
      </c>
      <c r="Y539" s="49">
        <v>538</v>
      </c>
    </row>
    <row r="540" spans="1:25">
      <c r="A540" s="49" t="s">
        <v>3</v>
      </c>
      <c r="B540" s="49" t="str">
        <f>IFERROR(IF(A540="","",A540&amp;COUNTIF(A$2:A540,A540)),"")</f>
        <v>統計19</v>
      </c>
      <c r="C540">
        <v>38</v>
      </c>
      <c r="D540">
        <v>539</v>
      </c>
      <c r="F540" t="s">
        <v>2</v>
      </c>
      <c r="G540" t="s">
        <v>3352</v>
      </c>
      <c r="H540" t="s">
        <v>86</v>
      </c>
      <c r="K540" s="50">
        <v>9784320123625</v>
      </c>
      <c r="L540" t="s">
        <v>115</v>
      </c>
      <c r="M540" s="49" t="s">
        <v>116</v>
      </c>
      <c r="O540" s="49" t="s">
        <v>3411</v>
      </c>
      <c r="P540" t="s">
        <v>3412</v>
      </c>
      <c r="Q540" s="51">
        <v>14000</v>
      </c>
      <c r="R540" s="51">
        <v>15400</v>
      </c>
      <c r="S540" t="s">
        <v>3413</v>
      </c>
      <c r="T540" t="s">
        <v>3414</v>
      </c>
      <c r="U540" t="s">
        <v>3415</v>
      </c>
      <c r="V540" t="s">
        <v>3416</v>
      </c>
      <c r="W540" t="s">
        <v>95</v>
      </c>
      <c r="X540" t="s">
        <v>3417</v>
      </c>
      <c r="Y540" s="49">
        <v>539</v>
      </c>
    </row>
    <row r="541" spans="1:25">
      <c r="A541" s="49" t="s">
        <v>3</v>
      </c>
      <c r="B541" s="49" t="str">
        <f>IFERROR(IF(A541="","",A541&amp;COUNTIF(A$2:A541,A541)),"")</f>
        <v>統計20</v>
      </c>
      <c r="C541">
        <v>38</v>
      </c>
      <c r="D541">
        <v>540</v>
      </c>
      <c r="F541" t="s">
        <v>2</v>
      </c>
      <c r="G541" t="s">
        <v>3352</v>
      </c>
      <c r="H541" t="s">
        <v>86</v>
      </c>
      <c r="K541" s="50">
        <v>9784764906525</v>
      </c>
      <c r="L541" t="s">
        <v>144</v>
      </c>
      <c r="M541" s="49" t="s">
        <v>145</v>
      </c>
      <c r="O541" s="49" t="s">
        <v>3418</v>
      </c>
      <c r="P541" t="s">
        <v>3419</v>
      </c>
      <c r="Q541" s="51">
        <v>2500</v>
      </c>
      <c r="R541" s="51">
        <v>2750</v>
      </c>
      <c r="S541" t="s">
        <v>3420</v>
      </c>
      <c r="T541" t="s">
        <v>3421</v>
      </c>
      <c r="U541" t="s">
        <v>156</v>
      </c>
      <c r="V541" t="s">
        <v>3422</v>
      </c>
      <c r="W541" t="s">
        <v>95</v>
      </c>
      <c r="X541" t="s">
        <v>3423</v>
      </c>
      <c r="Y541" s="49">
        <v>540</v>
      </c>
    </row>
    <row r="542" spans="1:25">
      <c r="A542" s="49" t="s">
        <v>3</v>
      </c>
      <c r="B542" s="49" t="str">
        <f>IFERROR(IF(A542="","",A542&amp;COUNTIF(A$2:A542,A542)),"")</f>
        <v>統計21</v>
      </c>
      <c r="C542">
        <v>38</v>
      </c>
      <c r="D542">
        <v>541</v>
      </c>
      <c r="F542" t="s">
        <v>2</v>
      </c>
      <c r="G542" t="s">
        <v>3352</v>
      </c>
      <c r="H542" t="s">
        <v>86</v>
      </c>
      <c r="K542" s="50">
        <v>9784764905832</v>
      </c>
      <c r="L542" t="s">
        <v>144</v>
      </c>
      <c r="M542" s="49" t="s">
        <v>145</v>
      </c>
      <c r="O542" s="49" t="s">
        <v>3424</v>
      </c>
      <c r="P542" t="s">
        <v>3425</v>
      </c>
      <c r="Q542" s="51">
        <v>2200</v>
      </c>
      <c r="R542" s="51">
        <v>2420</v>
      </c>
      <c r="S542" t="s">
        <v>3426</v>
      </c>
      <c r="T542" t="s">
        <v>3427</v>
      </c>
      <c r="U542" t="s">
        <v>3428</v>
      </c>
      <c r="V542" t="s">
        <v>3429</v>
      </c>
      <c r="W542" t="s">
        <v>95</v>
      </c>
      <c r="X542" t="s">
        <v>3430</v>
      </c>
      <c r="Y542" s="49">
        <v>541</v>
      </c>
    </row>
    <row r="543" spans="1:25">
      <c r="A543" s="49" t="s">
        <v>3</v>
      </c>
      <c r="B543" s="49" t="str">
        <f>IFERROR(IF(A543="","",A543&amp;COUNTIF(A$2:A543,A543)),"")</f>
        <v>統計22</v>
      </c>
      <c r="C543">
        <v>38</v>
      </c>
      <c r="D543">
        <v>542</v>
      </c>
      <c r="F543" t="s">
        <v>2</v>
      </c>
      <c r="G543" t="s">
        <v>3352</v>
      </c>
      <c r="H543" t="s">
        <v>86</v>
      </c>
      <c r="K543" s="50">
        <v>9784764906136</v>
      </c>
      <c r="L543" t="s">
        <v>144</v>
      </c>
      <c r="M543" s="49" t="s">
        <v>145</v>
      </c>
      <c r="O543" s="49" t="s">
        <v>3431</v>
      </c>
      <c r="P543" t="s">
        <v>3432</v>
      </c>
      <c r="Q543" s="51">
        <v>2500</v>
      </c>
      <c r="R543" s="51">
        <v>2750</v>
      </c>
      <c r="S543" t="s">
        <v>3433</v>
      </c>
      <c r="T543" t="s">
        <v>3434</v>
      </c>
      <c r="U543" t="s">
        <v>3435</v>
      </c>
      <c r="V543" t="s">
        <v>3436</v>
      </c>
      <c r="W543" t="s">
        <v>95</v>
      </c>
      <c r="X543" t="s">
        <v>3437</v>
      </c>
      <c r="Y543" s="49">
        <v>542</v>
      </c>
    </row>
    <row r="544" spans="1:25">
      <c r="A544" s="49" t="s">
        <v>3</v>
      </c>
      <c r="B544" s="49" t="str">
        <f>IFERROR(IF(A544="","",A544&amp;COUNTIF(A$2:A544,A544)),"")</f>
        <v>統計23</v>
      </c>
      <c r="C544">
        <v>38</v>
      </c>
      <c r="D544">
        <v>543</v>
      </c>
      <c r="F544" t="s">
        <v>2</v>
      </c>
      <c r="G544" t="s">
        <v>3352</v>
      </c>
      <c r="H544" t="s">
        <v>86</v>
      </c>
      <c r="K544" s="50">
        <v>9784764904286</v>
      </c>
      <c r="L544" t="s">
        <v>144</v>
      </c>
      <c r="M544" s="49" t="s">
        <v>145</v>
      </c>
      <c r="O544" s="49" t="s">
        <v>3438</v>
      </c>
      <c r="P544" t="s">
        <v>3439</v>
      </c>
      <c r="Q544" s="51">
        <v>3700</v>
      </c>
      <c r="R544" s="51">
        <v>4070</v>
      </c>
      <c r="S544" t="s">
        <v>3440</v>
      </c>
      <c r="T544" t="s">
        <v>3441</v>
      </c>
      <c r="U544" t="s">
        <v>3442</v>
      </c>
      <c r="V544" t="s">
        <v>3443</v>
      </c>
      <c r="W544" t="s">
        <v>95</v>
      </c>
      <c r="X544" t="s">
        <v>3444</v>
      </c>
      <c r="Y544" s="49">
        <v>543</v>
      </c>
    </row>
    <row r="545" spans="1:25">
      <c r="A545" s="49" t="s">
        <v>3</v>
      </c>
      <c r="B545" s="49" t="str">
        <f>IFERROR(IF(A545="","",A545&amp;COUNTIF(A$2:A545,A545)),"")</f>
        <v>統計24</v>
      </c>
      <c r="C545">
        <v>38</v>
      </c>
      <c r="D545">
        <v>544</v>
      </c>
      <c r="F545" t="s">
        <v>2</v>
      </c>
      <c r="G545" t="s">
        <v>3352</v>
      </c>
      <c r="H545" t="s">
        <v>86</v>
      </c>
      <c r="K545" s="50">
        <v>9784764905153</v>
      </c>
      <c r="L545" t="s">
        <v>144</v>
      </c>
      <c r="M545" s="49" t="s">
        <v>145</v>
      </c>
      <c r="O545" s="49" t="s">
        <v>3445</v>
      </c>
      <c r="P545" t="s">
        <v>3446</v>
      </c>
      <c r="Q545" s="51">
        <v>4200</v>
      </c>
      <c r="R545" s="51">
        <v>4620</v>
      </c>
      <c r="S545" t="s">
        <v>3447</v>
      </c>
      <c r="T545" t="s">
        <v>3448</v>
      </c>
      <c r="U545" t="s">
        <v>3449</v>
      </c>
      <c r="V545" t="s">
        <v>3450</v>
      </c>
      <c r="W545" t="s">
        <v>95</v>
      </c>
      <c r="X545" t="s">
        <v>3451</v>
      </c>
      <c r="Y545" s="49">
        <v>544</v>
      </c>
    </row>
    <row r="546" spans="1:25">
      <c r="A546" s="49" t="s">
        <v>3</v>
      </c>
      <c r="B546" s="49" t="str">
        <f>IFERROR(IF(A546="","",A546&amp;COUNTIF(A$2:A546,A546)),"")</f>
        <v>統計25</v>
      </c>
      <c r="C546">
        <v>38</v>
      </c>
      <c r="D546">
        <v>545</v>
      </c>
      <c r="F546" t="s">
        <v>2</v>
      </c>
      <c r="G546" t="s">
        <v>3352</v>
      </c>
      <c r="H546" t="s">
        <v>86</v>
      </c>
      <c r="K546" s="50">
        <v>9784764905429</v>
      </c>
      <c r="L546" t="s">
        <v>144</v>
      </c>
      <c r="M546" s="49" t="s">
        <v>145</v>
      </c>
      <c r="O546" s="49" t="s">
        <v>3452</v>
      </c>
      <c r="P546" t="s">
        <v>3453</v>
      </c>
      <c r="Q546" s="51">
        <v>3500</v>
      </c>
      <c r="R546" s="51">
        <v>3850</v>
      </c>
      <c r="S546" t="s">
        <v>3454</v>
      </c>
      <c r="T546" t="s">
        <v>3455</v>
      </c>
      <c r="U546" t="s">
        <v>3456</v>
      </c>
      <c r="V546" t="s">
        <v>3457</v>
      </c>
      <c r="W546" t="s">
        <v>95</v>
      </c>
      <c r="X546" t="s">
        <v>3458</v>
      </c>
      <c r="Y546" s="49">
        <v>545</v>
      </c>
    </row>
    <row r="547" spans="1:25">
      <c r="A547" s="49" t="s">
        <v>3</v>
      </c>
      <c r="B547" s="49" t="str">
        <f>IFERROR(IF(A547="","",A547&amp;COUNTIF(A$2:A547,A547)),"")</f>
        <v>統計26</v>
      </c>
      <c r="C547">
        <v>38</v>
      </c>
      <c r="D547">
        <v>546</v>
      </c>
      <c r="F547" t="s">
        <v>2</v>
      </c>
      <c r="G547" t="s">
        <v>3352</v>
      </c>
      <c r="H547" t="s">
        <v>86</v>
      </c>
      <c r="K547" s="50">
        <v>9784764906099</v>
      </c>
      <c r="L547" t="s">
        <v>144</v>
      </c>
      <c r="M547" s="49" t="s">
        <v>145</v>
      </c>
      <c r="O547" s="49" t="s">
        <v>3459</v>
      </c>
      <c r="P547" t="s">
        <v>3460</v>
      </c>
      <c r="Q547" s="51">
        <v>3600</v>
      </c>
      <c r="R547" s="51">
        <v>3960</v>
      </c>
      <c r="S547" t="s">
        <v>3461</v>
      </c>
      <c r="T547" t="s">
        <v>3394</v>
      </c>
      <c r="U547" t="s">
        <v>3442</v>
      </c>
      <c r="V547" t="s">
        <v>3462</v>
      </c>
      <c r="W547" t="s">
        <v>95</v>
      </c>
      <c r="X547" t="s">
        <v>3463</v>
      </c>
      <c r="Y547" s="49">
        <v>546</v>
      </c>
    </row>
    <row r="548" spans="1:25">
      <c r="A548" s="49" t="s">
        <v>3</v>
      </c>
      <c r="B548" s="49" t="str">
        <f>IFERROR(IF(A548="","",A548&amp;COUNTIF(A$2:A548,A548)),"")</f>
        <v>統計27</v>
      </c>
      <c r="C548">
        <v>38</v>
      </c>
      <c r="D548">
        <v>547</v>
      </c>
      <c r="F548" t="s">
        <v>2</v>
      </c>
      <c r="G548" t="s">
        <v>3352</v>
      </c>
      <c r="H548" t="s">
        <v>86</v>
      </c>
      <c r="K548" s="50">
        <v>9784065280751</v>
      </c>
      <c r="L548" t="s">
        <v>332</v>
      </c>
      <c r="M548" s="49" t="s">
        <v>333</v>
      </c>
      <c r="O548" s="49" t="s">
        <v>3464</v>
      </c>
      <c r="P548" t="s">
        <v>3465</v>
      </c>
      <c r="Q548" s="51">
        <v>3000</v>
      </c>
      <c r="R548" s="51">
        <v>3300</v>
      </c>
      <c r="S548" t="s">
        <v>3466</v>
      </c>
      <c r="T548" t="s">
        <v>3467</v>
      </c>
      <c r="U548" t="s">
        <v>2257</v>
      </c>
      <c r="V548" t="s">
        <v>3468</v>
      </c>
      <c r="W548" t="s">
        <v>95</v>
      </c>
      <c r="X548" t="s">
        <v>3469</v>
      </c>
      <c r="Y548" s="49">
        <v>547</v>
      </c>
    </row>
    <row r="549" spans="1:25">
      <c r="A549" s="49" t="s">
        <v>3</v>
      </c>
      <c r="B549" s="49" t="str">
        <f>IFERROR(IF(A549="","",A549&amp;COUNTIF(A$2:A549,A549)),"")</f>
        <v>統計28</v>
      </c>
      <c r="C549">
        <v>38</v>
      </c>
      <c r="D549">
        <v>548</v>
      </c>
      <c r="F549" t="s">
        <v>2</v>
      </c>
      <c r="G549" t="s">
        <v>3352</v>
      </c>
      <c r="H549" t="s">
        <v>86</v>
      </c>
      <c r="K549" s="50">
        <v>9784065201749</v>
      </c>
      <c r="L549" t="s">
        <v>332</v>
      </c>
      <c r="M549" s="49" t="s">
        <v>333</v>
      </c>
      <c r="O549" s="49" t="s">
        <v>3470</v>
      </c>
      <c r="P549" t="s">
        <v>3471</v>
      </c>
      <c r="Q549" s="51">
        <v>3000</v>
      </c>
      <c r="R549" s="51">
        <v>3300</v>
      </c>
      <c r="S549" t="s">
        <v>3472</v>
      </c>
      <c r="T549" t="s">
        <v>3434</v>
      </c>
      <c r="U549" t="s">
        <v>2675</v>
      </c>
      <c r="V549" t="s">
        <v>3473</v>
      </c>
      <c r="W549" t="s">
        <v>95</v>
      </c>
      <c r="X549" t="s">
        <v>3474</v>
      </c>
      <c r="Y549" s="49">
        <v>548</v>
      </c>
    </row>
    <row r="550" spans="1:25">
      <c r="A550" s="49" t="s">
        <v>3</v>
      </c>
      <c r="B550" s="49" t="str">
        <f>IFERROR(IF(A550="","",A550&amp;COUNTIF(A$2:A550,A550)),"")</f>
        <v>統計29</v>
      </c>
      <c r="C550">
        <v>38</v>
      </c>
      <c r="D550">
        <v>549</v>
      </c>
      <c r="F550" t="s">
        <v>2</v>
      </c>
      <c r="G550" t="s">
        <v>3352</v>
      </c>
      <c r="H550" t="s">
        <v>86</v>
      </c>
      <c r="K550" s="50">
        <v>9784798171944</v>
      </c>
      <c r="L550" t="s">
        <v>278</v>
      </c>
      <c r="M550" s="49" t="s">
        <v>279</v>
      </c>
      <c r="O550" s="49" t="s">
        <v>3475</v>
      </c>
      <c r="P550" t="s">
        <v>3476</v>
      </c>
      <c r="Q550" s="51">
        <v>3300</v>
      </c>
      <c r="R550" s="51">
        <v>3630</v>
      </c>
      <c r="S550" t="s">
        <v>3477</v>
      </c>
      <c r="T550" s="17">
        <v>44713</v>
      </c>
      <c r="U550" t="s">
        <v>163</v>
      </c>
      <c r="V550" t="s">
        <v>3478</v>
      </c>
      <c r="W550" t="s">
        <v>95</v>
      </c>
      <c r="X550" t="s">
        <v>3479</v>
      </c>
      <c r="Y550" s="49">
        <v>549</v>
      </c>
    </row>
    <row r="551" spans="1:25">
      <c r="A551" s="49" t="s">
        <v>3</v>
      </c>
      <c r="B551" s="49" t="str">
        <f>IFERROR(IF(A551="","",A551&amp;COUNTIF(A$2:A551,A551)),"")</f>
        <v>統計30</v>
      </c>
      <c r="C551">
        <v>38</v>
      </c>
      <c r="D551">
        <v>550</v>
      </c>
      <c r="F551" t="s">
        <v>2</v>
      </c>
      <c r="G551" t="s">
        <v>3352</v>
      </c>
      <c r="H551" t="s">
        <v>86</v>
      </c>
      <c r="K551" s="50">
        <v>9784621083970</v>
      </c>
      <c r="L551" t="s">
        <v>303</v>
      </c>
      <c r="M551" s="49" t="s">
        <v>304</v>
      </c>
      <c r="O551" s="49" t="s">
        <v>3480</v>
      </c>
      <c r="P551" t="s">
        <v>3481</v>
      </c>
      <c r="Q551" s="51">
        <v>20000</v>
      </c>
      <c r="R551" s="51">
        <v>22000</v>
      </c>
      <c r="S551" t="s">
        <v>3482</v>
      </c>
      <c r="T551" t="s">
        <v>3483</v>
      </c>
      <c r="U551" t="s">
        <v>3484</v>
      </c>
      <c r="V551" t="s">
        <v>3485</v>
      </c>
      <c r="W551" t="s">
        <v>95</v>
      </c>
      <c r="X551" t="s">
        <v>3486</v>
      </c>
      <c r="Y551" s="49">
        <v>550</v>
      </c>
    </row>
    <row r="552" spans="1:25">
      <c r="A552" s="49" t="s">
        <v>3</v>
      </c>
      <c r="B552" s="49" t="str">
        <f>IFERROR(IF(A552="","",A552&amp;COUNTIF(A$2:A552,A552)),"")</f>
        <v>統計31</v>
      </c>
      <c r="C552">
        <v>38</v>
      </c>
      <c r="D552">
        <v>551</v>
      </c>
      <c r="F552" t="s">
        <v>2</v>
      </c>
      <c r="G552" t="s">
        <v>3352</v>
      </c>
      <c r="H552" t="s">
        <v>86</v>
      </c>
      <c r="K552" s="50">
        <v>9784627082519</v>
      </c>
      <c r="L552" t="s">
        <v>312</v>
      </c>
      <c r="M552" s="49" t="s">
        <v>313</v>
      </c>
      <c r="O552" s="49" t="s">
        <v>3487</v>
      </c>
      <c r="P552" t="s">
        <v>3488</v>
      </c>
      <c r="Q552" s="51">
        <v>4000</v>
      </c>
      <c r="R552" s="51">
        <v>4400</v>
      </c>
      <c r="S552" t="s">
        <v>3489</v>
      </c>
      <c r="T552" t="s">
        <v>3375</v>
      </c>
      <c r="U552" t="s">
        <v>3490</v>
      </c>
      <c r="V552" t="s">
        <v>3491</v>
      </c>
      <c r="W552" t="s">
        <v>95</v>
      </c>
      <c r="X552" t="s">
        <v>3492</v>
      </c>
      <c r="Y552" s="49">
        <v>551</v>
      </c>
    </row>
    <row r="553" spans="1:25">
      <c r="A553" s="49" t="s">
        <v>3</v>
      </c>
      <c r="B553" s="49" t="str">
        <f>IFERROR(IF(A553="","",A553&amp;COUNTIF(A$2:A553,A553)),"")</f>
        <v>統計32</v>
      </c>
      <c r="C553">
        <v>39</v>
      </c>
      <c r="D553">
        <v>552</v>
      </c>
      <c r="F553" t="s">
        <v>4</v>
      </c>
      <c r="G553" t="s">
        <v>3493</v>
      </c>
      <c r="H553" t="s">
        <v>159</v>
      </c>
      <c r="K553" s="50">
        <v>9784254122633</v>
      </c>
      <c r="L553" t="s">
        <v>87</v>
      </c>
      <c r="M553" s="49" t="s">
        <v>88</v>
      </c>
      <c r="O553" s="49" t="s">
        <v>3494</v>
      </c>
      <c r="P553" t="s">
        <v>3495</v>
      </c>
      <c r="Q553" s="51">
        <v>18000</v>
      </c>
      <c r="R553" s="51">
        <v>19800</v>
      </c>
      <c r="S553" t="s">
        <v>3496</v>
      </c>
      <c r="T553" t="s">
        <v>3497</v>
      </c>
      <c r="U553" t="s">
        <v>3498</v>
      </c>
      <c r="V553" t="s">
        <v>3499</v>
      </c>
      <c r="W553" t="s">
        <v>95</v>
      </c>
      <c r="X553" t="s">
        <v>3500</v>
      </c>
      <c r="Y553" s="49">
        <v>552</v>
      </c>
    </row>
    <row r="554" spans="1:25">
      <c r="A554" s="49" t="s">
        <v>5</v>
      </c>
      <c r="B554" s="49" t="str">
        <f>IFERROR(IF(A554="","",A554&amp;COUNTIF(A$2:A554,A554)),"")</f>
        <v>数学25</v>
      </c>
      <c r="C554">
        <v>39</v>
      </c>
      <c r="D554">
        <v>553</v>
      </c>
      <c r="F554" t="s">
        <v>4</v>
      </c>
      <c r="G554" t="s">
        <v>3493</v>
      </c>
      <c r="H554" t="s">
        <v>159</v>
      </c>
      <c r="K554" s="50">
        <v>9784000063401</v>
      </c>
      <c r="L554" t="s">
        <v>1320</v>
      </c>
      <c r="M554" s="49" t="s">
        <v>1321</v>
      </c>
      <c r="O554" s="49" t="s">
        <v>3501</v>
      </c>
      <c r="P554" t="s">
        <v>3502</v>
      </c>
      <c r="Q554" s="51">
        <v>16000</v>
      </c>
      <c r="R554" s="51">
        <v>17600</v>
      </c>
      <c r="S554" t="s">
        <v>3503</v>
      </c>
      <c r="T554" t="s">
        <v>3375</v>
      </c>
      <c r="U554" t="s">
        <v>3504</v>
      </c>
      <c r="V554" t="s">
        <v>3505</v>
      </c>
      <c r="W554" t="s">
        <v>95</v>
      </c>
      <c r="X554" t="s">
        <v>3506</v>
      </c>
      <c r="Y554" s="49">
        <v>553</v>
      </c>
    </row>
    <row r="555" spans="1:25">
      <c r="A555" s="49" t="s">
        <v>5</v>
      </c>
      <c r="B555" s="49" t="str">
        <f>IFERROR(IF(A555="","",A555&amp;COUNTIF(A$2:A555,A555)),"")</f>
        <v>数学26</v>
      </c>
      <c r="C555">
        <v>39</v>
      </c>
      <c r="D555">
        <v>554</v>
      </c>
      <c r="F555" t="s">
        <v>4</v>
      </c>
      <c r="G555" t="s">
        <v>3493</v>
      </c>
      <c r="H555" t="s">
        <v>159</v>
      </c>
      <c r="K555" s="50">
        <v>9784000802093</v>
      </c>
      <c r="L555" t="s">
        <v>1320</v>
      </c>
      <c r="M555" s="49" t="s">
        <v>1321</v>
      </c>
      <c r="O555" s="49" t="s">
        <v>3507</v>
      </c>
      <c r="P555" t="s">
        <v>3508</v>
      </c>
      <c r="Q555" s="51">
        <v>6400</v>
      </c>
      <c r="R555" s="51">
        <v>7040</v>
      </c>
      <c r="S555" t="s">
        <v>3509</v>
      </c>
      <c r="T555" t="s">
        <v>3510</v>
      </c>
      <c r="U555" t="s">
        <v>3511</v>
      </c>
      <c r="V555" t="s">
        <v>3512</v>
      </c>
      <c r="W555" t="s">
        <v>95</v>
      </c>
      <c r="X555" t="s">
        <v>3513</v>
      </c>
      <c r="Y555" s="49">
        <v>554</v>
      </c>
    </row>
    <row r="556" spans="1:25">
      <c r="A556" s="49" t="s">
        <v>5</v>
      </c>
      <c r="B556" s="49" t="str">
        <f>IFERROR(IF(A556="","",A556&amp;COUNTIF(A$2:A556,A556)),"")</f>
        <v>数学27</v>
      </c>
      <c r="C556">
        <v>39</v>
      </c>
      <c r="D556">
        <v>555</v>
      </c>
      <c r="F556" t="s">
        <v>4</v>
      </c>
      <c r="G556" t="s">
        <v>3493</v>
      </c>
      <c r="H556" t="s">
        <v>159</v>
      </c>
      <c r="L556" t="s">
        <v>1717</v>
      </c>
      <c r="M556" s="49" t="s">
        <v>1718</v>
      </c>
      <c r="O556" s="49" t="s">
        <v>3514</v>
      </c>
      <c r="Q556" s="51">
        <v>330000</v>
      </c>
      <c r="R556" s="51">
        <v>363000</v>
      </c>
      <c r="S556" t="s">
        <v>3515</v>
      </c>
      <c r="T556" t="s">
        <v>3516</v>
      </c>
      <c r="U556" t="s">
        <v>3517</v>
      </c>
      <c r="V556" t="s">
        <v>3518</v>
      </c>
      <c r="W556" t="s">
        <v>95</v>
      </c>
      <c r="X556" t="s">
        <v>3519</v>
      </c>
      <c r="Y556" s="49">
        <v>555</v>
      </c>
    </row>
    <row r="557" spans="1:25">
      <c r="A557" s="49" t="s">
        <v>5</v>
      </c>
      <c r="B557" s="49" t="str">
        <f>IFERROR(IF(A557="","",A557&amp;COUNTIF(A$2:A557,A557)),"")</f>
        <v>数学28</v>
      </c>
      <c r="C557">
        <v>39</v>
      </c>
      <c r="D557">
        <v>556</v>
      </c>
      <c r="F557" t="s">
        <v>4</v>
      </c>
      <c r="G557" t="s">
        <v>3493</v>
      </c>
      <c r="H557" t="s">
        <v>159</v>
      </c>
      <c r="K557" s="50">
        <v>9784320112087</v>
      </c>
      <c r="L557" t="s">
        <v>115</v>
      </c>
      <c r="M557" s="49" t="s">
        <v>116</v>
      </c>
      <c r="O557" s="49" t="s">
        <v>3520</v>
      </c>
      <c r="P557" t="s">
        <v>3521</v>
      </c>
      <c r="Q557" s="51">
        <v>6000</v>
      </c>
      <c r="R557" s="51">
        <v>6600</v>
      </c>
      <c r="S557" t="s">
        <v>3522</v>
      </c>
      <c r="T557" t="s">
        <v>3369</v>
      </c>
      <c r="U557" t="s">
        <v>3523</v>
      </c>
      <c r="V557" t="s">
        <v>3524</v>
      </c>
      <c r="W557" t="s">
        <v>95</v>
      </c>
      <c r="X557" t="s">
        <v>3525</v>
      </c>
      <c r="Y557" s="49">
        <v>556</v>
      </c>
    </row>
    <row r="558" spans="1:25">
      <c r="A558" s="49" t="s">
        <v>5</v>
      </c>
      <c r="B558" s="49" t="str">
        <f>IFERROR(IF(A558="","",A558&amp;COUNTIF(A$2:A558,A558)),"")</f>
        <v>数学29</v>
      </c>
      <c r="C558">
        <v>39</v>
      </c>
      <c r="D558">
        <v>557</v>
      </c>
      <c r="F558" t="s">
        <v>4</v>
      </c>
      <c r="G558" t="s">
        <v>3493</v>
      </c>
      <c r="H558" t="s">
        <v>159</v>
      </c>
      <c r="K558" s="50">
        <v>9784320017658</v>
      </c>
      <c r="L558" t="s">
        <v>115</v>
      </c>
      <c r="M558" s="49" t="s">
        <v>116</v>
      </c>
      <c r="O558" s="49" t="s">
        <v>3526</v>
      </c>
      <c r="P558" t="s">
        <v>3527</v>
      </c>
      <c r="Q558" s="51">
        <v>19000</v>
      </c>
      <c r="R558" s="51">
        <v>20900</v>
      </c>
      <c r="S558" t="s">
        <v>3528</v>
      </c>
      <c r="T558" t="s">
        <v>3529</v>
      </c>
      <c r="U558" t="s">
        <v>3530</v>
      </c>
      <c r="V558" t="s">
        <v>3531</v>
      </c>
      <c r="W558" t="s">
        <v>95</v>
      </c>
      <c r="X558" t="s">
        <v>3532</v>
      </c>
      <c r="Y558" s="49">
        <v>557</v>
      </c>
    </row>
    <row r="559" spans="1:25">
      <c r="A559" s="49" t="s">
        <v>5</v>
      </c>
      <c r="B559" s="49" t="str">
        <f>IFERROR(IF(A559="","",A559&amp;COUNTIF(A$2:A559,A559)),"")</f>
        <v>数学30</v>
      </c>
      <c r="C559">
        <v>39</v>
      </c>
      <c r="D559">
        <v>558</v>
      </c>
      <c r="F559" t="s">
        <v>4</v>
      </c>
      <c r="G559" t="s">
        <v>3493</v>
      </c>
      <c r="H559" t="s">
        <v>159</v>
      </c>
      <c r="K559" s="50">
        <v>9784320124646</v>
      </c>
      <c r="L559" t="s">
        <v>115</v>
      </c>
      <c r="M559" s="49" t="s">
        <v>116</v>
      </c>
      <c r="O559" s="49" t="s">
        <v>3533</v>
      </c>
      <c r="P559" t="s">
        <v>3534</v>
      </c>
      <c r="Q559" s="51">
        <v>9000</v>
      </c>
      <c r="R559" s="51">
        <v>9900</v>
      </c>
      <c r="S559" t="s">
        <v>3535</v>
      </c>
      <c r="T559" t="s">
        <v>3536</v>
      </c>
      <c r="U559" t="s">
        <v>3537</v>
      </c>
      <c r="V559" t="s">
        <v>3538</v>
      </c>
      <c r="W559" t="s">
        <v>95</v>
      </c>
      <c r="X559" t="s">
        <v>3539</v>
      </c>
      <c r="Y559" s="49">
        <v>558</v>
      </c>
    </row>
    <row r="560" spans="1:25">
      <c r="A560" s="49" t="s">
        <v>5</v>
      </c>
      <c r="B560" s="49" t="str">
        <f>IFERROR(IF(A560="","",A560&amp;COUNTIF(A$2:A560,A560)),"")</f>
        <v>数学31</v>
      </c>
      <c r="C560">
        <v>39</v>
      </c>
      <c r="D560">
        <v>559</v>
      </c>
      <c r="F560" t="s">
        <v>4</v>
      </c>
      <c r="G560" t="s">
        <v>3493</v>
      </c>
      <c r="H560" t="s">
        <v>159</v>
      </c>
      <c r="K560" s="50">
        <v>9784320114548</v>
      </c>
      <c r="L560" t="s">
        <v>115</v>
      </c>
      <c r="M560" s="49" t="s">
        <v>116</v>
      </c>
      <c r="O560" s="49" t="s">
        <v>3540</v>
      </c>
      <c r="P560" t="s">
        <v>3541</v>
      </c>
      <c r="Q560" s="51">
        <v>5000</v>
      </c>
      <c r="R560" s="51">
        <v>5500</v>
      </c>
      <c r="S560" t="s">
        <v>3542</v>
      </c>
      <c r="T560" t="s">
        <v>3543</v>
      </c>
      <c r="U560" t="s">
        <v>3544</v>
      </c>
      <c r="V560" t="s">
        <v>3545</v>
      </c>
      <c r="W560" t="s">
        <v>95</v>
      </c>
      <c r="X560" t="s">
        <v>3546</v>
      </c>
      <c r="Y560" s="49">
        <v>559</v>
      </c>
    </row>
    <row r="561" spans="1:25">
      <c r="A561" s="49" t="s">
        <v>5</v>
      </c>
      <c r="B561" s="49" t="str">
        <f>IFERROR(IF(A561="","",A561&amp;COUNTIF(A$2:A561,A561)),"")</f>
        <v>数学32</v>
      </c>
      <c r="C561">
        <v>39</v>
      </c>
      <c r="D561">
        <v>560</v>
      </c>
      <c r="F561" t="s">
        <v>4</v>
      </c>
      <c r="G561" t="s">
        <v>3493</v>
      </c>
      <c r="H561" t="s">
        <v>159</v>
      </c>
      <c r="K561" s="50">
        <v>9784320114425</v>
      </c>
      <c r="L561" t="s">
        <v>115</v>
      </c>
      <c r="M561" s="49" t="s">
        <v>116</v>
      </c>
      <c r="O561" s="49" t="s">
        <v>3547</v>
      </c>
      <c r="P561" t="s">
        <v>3548</v>
      </c>
      <c r="Q561" s="51">
        <v>4800</v>
      </c>
      <c r="R561" s="51">
        <v>5280</v>
      </c>
      <c r="S561" t="s">
        <v>3549</v>
      </c>
      <c r="T561" t="s">
        <v>3363</v>
      </c>
      <c r="U561" t="s">
        <v>3550</v>
      </c>
      <c r="V561" t="s">
        <v>3551</v>
      </c>
      <c r="W561" t="s">
        <v>95</v>
      </c>
      <c r="X561" t="s">
        <v>3552</v>
      </c>
      <c r="Y561" s="49">
        <v>560</v>
      </c>
    </row>
    <row r="562" spans="1:25">
      <c r="A562" s="49" t="s">
        <v>5</v>
      </c>
      <c r="B562" s="49" t="str">
        <f>IFERROR(IF(A562="","",A562&amp;COUNTIF(A$2:A562,A562)),"")</f>
        <v>数学33</v>
      </c>
      <c r="C562">
        <v>39</v>
      </c>
      <c r="D562">
        <v>561</v>
      </c>
      <c r="F562" t="s">
        <v>4</v>
      </c>
      <c r="G562" t="s">
        <v>3493</v>
      </c>
      <c r="H562" t="s">
        <v>159</v>
      </c>
      <c r="K562" s="50">
        <v>9784320114555</v>
      </c>
      <c r="L562" t="s">
        <v>115</v>
      </c>
      <c r="M562" s="49" t="s">
        <v>116</v>
      </c>
      <c r="O562" s="49" t="s">
        <v>3553</v>
      </c>
      <c r="P562" t="s">
        <v>3554</v>
      </c>
      <c r="Q562" s="51">
        <v>5800</v>
      </c>
      <c r="R562" s="51">
        <v>6380</v>
      </c>
      <c r="S562" t="s">
        <v>3555</v>
      </c>
      <c r="T562" t="s">
        <v>3556</v>
      </c>
      <c r="U562" t="s">
        <v>3557</v>
      </c>
      <c r="V562" t="s">
        <v>3558</v>
      </c>
      <c r="W562" t="s">
        <v>95</v>
      </c>
      <c r="X562" t="s">
        <v>3559</v>
      </c>
      <c r="Y562" s="49">
        <v>561</v>
      </c>
    </row>
    <row r="563" spans="1:25">
      <c r="A563" s="49" t="s">
        <v>5</v>
      </c>
      <c r="B563" s="49" t="str">
        <f>IFERROR(IF(A563="","",A563&amp;COUNTIF(A$2:A563,A563)),"")</f>
        <v>数学34</v>
      </c>
      <c r="C563">
        <v>39</v>
      </c>
      <c r="D563">
        <v>562</v>
      </c>
      <c r="F563" t="s">
        <v>4</v>
      </c>
      <c r="G563" t="s">
        <v>3493</v>
      </c>
      <c r="H563" t="s">
        <v>159</v>
      </c>
      <c r="K563" s="50">
        <v>9784320114401</v>
      </c>
      <c r="L563" t="s">
        <v>115</v>
      </c>
      <c r="M563" s="49" t="s">
        <v>116</v>
      </c>
      <c r="O563" s="49" t="s">
        <v>3560</v>
      </c>
      <c r="P563" t="s">
        <v>3561</v>
      </c>
      <c r="Q563" s="51">
        <v>5700</v>
      </c>
      <c r="R563" s="51">
        <v>6270</v>
      </c>
      <c r="S563" t="s">
        <v>3562</v>
      </c>
      <c r="T563" t="s">
        <v>3363</v>
      </c>
      <c r="U563" t="s">
        <v>3563</v>
      </c>
      <c r="V563" t="s">
        <v>3564</v>
      </c>
      <c r="W563" t="s">
        <v>95</v>
      </c>
      <c r="X563" t="s">
        <v>3565</v>
      </c>
      <c r="Y563" s="49">
        <v>562</v>
      </c>
    </row>
    <row r="564" spans="1:25">
      <c r="A564" s="49" t="s">
        <v>5</v>
      </c>
      <c r="B564" s="49" t="str">
        <f>IFERROR(IF(A564="","",A564&amp;COUNTIF(A$2:A564,A564)),"")</f>
        <v>数学35</v>
      </c>
      <c r="C564">
        <v>39</v>
      </c>
      <c r="D564">
        <v>563</v>
      </c>
      <c r="F564" t="s">
        <v>4</v>
      </c>
      <c r="G564" t="s">
        <v>3493</v>
      </c>
      <c r="H564" t="s">
        <v>159</v>
      </c>
      <c r="K564" s="50">
        <v>9784764905986</v>
      </c>
      <c r="L564" t="s">
        <v>144</v>
      </c>
      <c r="M564" s="49" t="s">
        <v>145</v>
      </c>
      <c r="O564" s="49" t="s">
        <v>3566</v>
      </c>
      <c r="P564" t="s">
        <v>3567</v>
      </c>
      <c r="Q564" s="51">
        <v>4000</v>
      </c>
      <c r="R564" s="51">
        <v>4400</v>
      </c>
      <c r="S564" t="s">
        <v>3568</v>
      </c>
      <c r="T564" t="s">
        <v>3569</v>
      </c>
      <c r="U564" t="s">
        <v>3570</v>
      </c>
      <c r="V564" t="s">
        <v>3571</v>
      </c>
      <c r="W564" t="s">
        <v>95</v>
      </c>
      <c r="X564" t="s">
        <v>3572</v>
      </c>
      <c r="Y564" s="49">
        <v>563</v>
      </c>
    </row>
    <row r="565" spans="1:25">
      <c r="A565" s="49" t="s">
        <v>5</v>
      </c>
      <c r="B565" s="49" t="str">
        <f>IFERROR(IF(A565="","",A565&amp;COUNTIF(A$2:A565,A565)),"")</f>
        <v>数学36</v>
      </c>
      <c r="C565">
        <v>39</v>
      </c>
      <c r="D565">
        <v>564</v>
      </c>
      <c r="F565" t="s">
        <v>4</v>
      </c>
      <c r="G565" t="s">
        <v>3493</v>
      </c>
      <c r="H565" t="s">
        <v>159</v>
      </c>
      <c r="K565" s="50">
        <v>9784764906433</v>
      </c>
      <c r="L565" t="s">
        <v>144</v>
      </c>
      <c r="M565" s="49" t="s">
        <v>145</v>
      </c>
      <c r="O565" s="49" t="s">
        <v>3573</v>
      </c>
      <c r="P565" t="s">
        <v>3574</v>
      </c>
      <c r="Q565" s="51">
        <v>2800</v>
      </c>
      <c r="R565" s="51">
        <v>3080</v>
      </c>
      <c r="S565" t="s">
        <v>3575</v>
      </c>
      <c r="T565" t="s">
        <v>3497</v>
      </c>
      <c r="U565" t="s">
        <v>3576</v>
      </c>
      <c r="V565" t="s">
        <v>3577</v>
      </c>
      <c r="W565" t="s">
        <v>95</v>
      </c>
      <c r="X565" t="s">
        <v>3578</v>
      </c>
      <c r="Y565" s="49">
        <v>564</v>
      </c>
    </row>
    <row r="566" spans="1:25">
      <c r="A566" s="49" t="s">
        <v>5</v>
      </c>
      <c r="B566" s="49" t="str">
        <f>IFERROR(IF(A566="","",A566&amp;COUNTIF(A$2:A566,A566)),"")</f>
        <v>数学37</v>
      </c>
      <c r="C566">
        <v>39</v>
      </c>
      <c r="D566">
        <v>565</v>
      </c>
      <c r="F566" t="s">
        <v>4</v>
      </c>
      <c r="G566" t="s">
        <v>3493</v>
      </c>
      <c r="H566" t="s">
        <v>159</v>
      </c>
      <c r="K566" s="50">
        <v>9784764906501</v>
      </c>
      <c r="L566" t="s">
        <v>144</v>
      </c>
      <c r="M566" s="49" t="s">
        <v>145</v>
      </c>
      <c r="O566" s="49" t="s">
        <v>3579</v>
      </c>
      <c r="P566" t="s">
        <v>3580</v>
      </c>
      <c r="Q566" s="51">
        <v>2800</v>
      </c>
      <c r="R566" s="51">
        <v>3080</v>
      </c>
      <c r="S566" t="s">
        <v>3581</v>
      </c>
      <c r="T566" t="s">
        <v>3582</v>
      </c>
      <c r="U566" t="s">
        <v>623</v>
      </c>
      <c r="V566" t="s">
        <v>3583</v>
      </c>
      <c r="W566" t="s">
        <v>95</v>
      </c>
      <c r="X566" t="s">
        <v>3584</v>
      </c>
      <c r="Y566" s="49">
        <v>565</v>
      </c>
    </row>
    <row r="567" spans="1:25">
      <c r="A567" s="49" t="s">
        <v>5</v>
      </c>
      <c r="B567" s="49" t="str">
        <f>IFERROR(IF(A567="","",A567&amp;COUNTIF(A$2:A567,A567)),"")</f>
        <v>数学38</v>
      </c>
      <c r="C567">
        <v>39</v>
      </c>
      <c r="D567">
        <v>566</v>
      </c>
      <c r="F567" t="s">
        <v>4</v>
      </c>
      <c r="G567" t="s">
        <v>3493</v>
      </c>
      <c r="H567" t="s">
        <v>159</v>
      </c>
      <c r="K567" s="50">
        <v>9784764960183</v>
      </c>
      <c r="L567" t="s">
        <v>144</v>
      </c>
      <c r="M567" s="49" t="s">
        <v>145</v>
      </c>
      <c r="O567" s="49" t="s">
        <v>3585</v>
      </c>
      <c r="P567" t="s">
        <v>3586</v>
      </c>
      <c r="Q567" s="51">
        <v>3500</v>
      </c>
      <c r="R567" s="51">
        <v>3850</v>
      </c>
      <c r="S567" t="s">
        <v>3587</v>
      </c>
      <c r="T567" t="s">
        <v>3363</v>
      </c>
      <c r="U567" t="s">
        <v>3588</v>
      </c>
      <c r="V567" t="s">
        <v>3589</v>
      </c>
      <c r="W567" t="s">
        <v>95</v>
      </c>
      <c r="X567" t="s">
        <v>3590</v>
      </c>
      <c r="Y567" s="49">
        <v>566</v>
      </c>
    </row>
    <row r="568" spans="1:25">
      <c r="A568" s="49" t="s">
        <v>5</v>
      </c>
      <c r="B568" s="49" t="str">
        <f>IFERROR(IF(A568="","",A568&amp;COUNTIF(A$2:A568,A568)),"")</f>
        <v>数学39</v>
      </c>
      <c r="C568">
        <v>40</v>
      </c>
      <c r="D568">
        <v>567</v>
      </c>
      <c r="F568" t="s">
        <v>4</v>
      </c>
      <c r="G568" t="s">
        <v>3493</v>
      </c>
      <c r="H568" t="s">
        <v>159</v>
      </c>
      <c r="K568" s="50">
        <v>9784764906242</v>
      </c>
      <c r="L568" t="s">
        <v>144</v>
      </c>
      <c r="M568" s="49" t="s">
        <v>145</v>
      </c>
      <c r="O568" s="49" t="s">
        <v>3591</v>
      </c>
      <c r="P568" t="s">
        <v>3592</v>
      </c>
      <c r="Q568" s="51">
        <v>4200</v>
      </c>
      <c r="R568" s="51">
        <v>4620</v>
      </c>
      <c r="S568" t="s">
        <v>3593</v>
      </c>
      <c r="T568" t="s">
        <v>3594</v>
      </c>
      <c r="U568" t="s">
        <v>3595</v>
      </c>
      <c r="V568" t="s">
        <v>3596</v>
      </c>
      <c r="W568" t="s">
        <v>95</v>
      </c>
      <c r="X568" t="s">
        <v>3597</v>
      </c>
      <c r="Y568" s="49">
        <v>567</v>
      </c>
    </row>
    <row r="569" spans="1:25">
      <c r="A569" s="49" t="s">
        <v>5</v>
      </c>
      <c r="B569" s="49" t="str">
        <f>IFERROR(IF(A569="","",A569&amp;COUNTIF(A$2:A569,A569)),"")</f>
        <v>数学40</v>
      </c>
      <c r="C569">
        <v>40</v>
      </c>
      <c r="D569">
        <v>568</v>
      </c>
      <c r="F569" t="s">
        <v>4</v>
      </c>
      <c r="G569" t="s">
        <v>3493</v>
      </c>
      <c r="H569" t="s">
        <v>159</v>
      </c>
      <c r="K569" s="50">
        <v>9784764906075</v>
      </c>
      <c r="L569" t="s">
        <v>144</v>
      </c>
      <c r="M569" s="49" t="s">
        <v>145</v>
      </c>
      <c r="O569" s="49" t="s">
        <v>3598</v>
      </c>
      <c r="P569" t="s">
        <v>3599</v>
      </c>
      <c r="Q569" s="51">
        <v>4500</v>
      </c>
      <c r="R569" s="51">
        <v>4950</v>
      </c>
      <c r="S569" t="s">
        <v>3600</v>
      </c>
      <c r="T569" t="s">
        <v>3601</v>
      </c>
      <c r="U569" t="s">
        <v>3602</v>
      </c>
      <c r="V569" t="s">
        <v>3603</v>
      </c>
      <c r="W569" t="s">
        <v>95</v>
      </c>
      <c r="X569" t="s">
        <v>3604</v>
      </c>
      <c r="Y569" s="49">
        <v>568</v>
      </c>
    </row>
    <row r="570" spans="1:25">
      <c r="A570" s="49" t="s">
        <v>5</v>
      </c>
      <c r="B570" s="49" t="str">
        <f>IFERROR(IF(A570="","",A570&amp;COUNTIF(A$2:A570,A570)),"")</f>
        <v>数学41</v>
      </c>
      <c r="C570">
        <v>40</v>
      </c>
      <c r="D570">
        <v>569</v>
      </c>
      <c r="F570" t="s">
        <v>4</v>
      </c>
      <c r="G570" t="s">
        <v>3493</v>
      </c>
      <c r="H570" t="s">
        <v>159</v>
      </c>
      <c r="K570" s="50">
        <v>9784764905931</v>
      </c>
      <c r="L570" t="s">
        <v>144</v>
      </c>
      <c r="M570" s="49" t="s">
        <v>145</v>
      </c>
      <c r="O570" s="49" t="s">
        <v>3605</v>
      </c>
      <c r="P570" t="s">
        <v>3606</v>
      </c>
      <c r="Q570" s="51">
        <v>3500</v>
      </c>
      <c r="R570" s="51">
        <v>3850</v>
      </c>
      <c r="S570" t="s">
        <v>3607</v>
      </c>
      <c r="T570" t="s">
        <v>3608</v>
      </c>
      <c r="U570" t="s">
        <v>3609</v>
      </c>
      <c r="V570" t="s">
        <v>3610</v>
      </c>
      <c r="W570" t="s">
        <v>95</v>
      </c>
      <c r="X570" t="s">
        <v>3611</v>
      </c>
      <c r="Y570" s="49">
        <v>569</v>
      </c>
    </row>
    <row r="571" spans="1:25">
      <c r="A571" s="49" t="s">
        <v>5</v>
      </c>
      <c r="B571" s="49" t="str">
        <f>IFERROR(IF(A571="","",A571&amp;COUNTIF(A$2:A571,A571)),"")</f>
        <v>数学42</v>
      </c>
      <c r="C571">
        <v>40</v>
      </c>
      <c r="D571">
        <v>570</v>
      </c>
      <c r="F571" t="s">
        <v>4</v>
      </c>
      <c r="G571" t="s">
        <v>3493</v>
      </c>
      <c r="H571" t="s">
        <v>159</v>
      </c>
      <c r="K571" s="50">
        <v>9784764904057</v>
      </c>
      <c r="L571" t="s">
        <v>144</v>
      </c>
      <c r="M571" s="49" t="s">
        <v>145</v>
      </c>
      <c r="O571" s="49" t="s">
        <v>3612</v>
      </c>
      <c r="P571" t="s">
        <v>3613</v>
      </c>
      <c r="Q571" s="51">
        <v>8000</v>
      </c>
      <c r="R571" s="51">
        <v>8800</v>
      </c>
      <c r="S571" t="s">
        <v>3614</v>
      </c>
      <c r="T571" t="s">
        <v>3615</v>
      </c>
      <c r="U571" t="s">
        <v>701</v>
      </c>
      <c r="V571" t="s">
        <v>3616</v>
      </c>
      <c r="W571" t="s">
        <v>95</v>
      </c>
      <c r="X571" t="s">
        <v>3617</v>
      </c>
      <c r="Y571" s="49">
        <v>570</v>
      </c>
    </row>
    <row r="572" spans="1:25">
      <c r="A572" s="49" t="s">
        <v>5</v>
      </c>
      <c r="B572" s="49" t="str">
        <f>IFERROR(IF(A572="","",A572&amp;COUNTIF(A$2:A572,A572)),"")</f>
        <v>数学43</v>
      </c>
      <c r="C572">
        <v>40</v>
      </c>
      <c r="D572">
        <v>571</v>
      </c>
      <c r="F572" t="s">
        <v>4</v>
      </c>
      <c r="G572" t="s">
        <v>3493</v>
      </c>
      <c r="H572" t="s">
        <v>159</v>
      </c>
      <c r="K572" s="50">
        <v>9784764906006</v>
      </c>
      <c r="L572" t="s">
        <v>144</v>
      </c>
      <c r="M572" s="49" t="s">
        <v>145</v>
      </c>
      <c r="O572" s="49" t="s">
        <v>3618</v>
      </c>
      <c r="P572" t="s">
        <v>3619</v>
      </c>
      <c r="Q572" s="51">
        <v>7500</v>
      </c>
      <c r="R572" s="51">
        <v>8250</v>
      </c>
      <c r="S572" t="s">
        <v>3620</v>
      </c>
      <c r="T572" t="s">
        <v>3543</v>
      </c>
      <c r="U572" t="s">
        <v>3621</v>
      </c>
      <c r="V572" t="s">
        <v>3622</v>
      </c>
      <c r="W572" t="s">
        <v>95</v>
      </c>
      <c r="X572" t="s">
        <v>3623</v>
      </c>
      <c r="Y572" s="49">
        <v>571</v>
      </c>
    </row>
    <row r="573" spans="1:25">
      <c r="A573" s="49" t="s">
        <v>5</v>
      </c>
      <c r="B573" s="49" t="str">
        <f>IFERROR(IF(A573="","",A573&amp;COUNTIF(A$2:A573,A573)),"")</f>
        <v>数学44</v>
      </c>
      <c r="C573">
        <v>40</v>
      </c>
      <c r="D573">
        <v>572</v>
      </c>
      <c r="F573" t="s">
        <v>4</v>
      </c>
      <c r="G573" t="s">
        <v>3493</v>
      </c>
      <c r="H573" t="s">
        <v>159</v>
      </c>
      <c r="K573" s="50">
        <v>9784764904767</v>
      </c>
      <c r="L573" t="s">
        <v>144</v>
      </c>
      <c r="M573" s="49" t="s">
        <v>145</v>
      </c>
      <c r="O573" s="49" t="s">
        <v>3624</v>
      </c>
      <c r="P573" t="s">
        <v>3625</v>
      </c>
      <c r="Q573" s="51">
        <v>9000</v>
      </c>
      <c r="R573" s="51">
        <v>9900</v>
      </c>
      <c r="S573" t="s">
        <v>3626</v>
      </c>
      <c r="T573" t="s">
        <v>3627</v>
      </c>
      <c r="U573" t="s">
        <v>3628</v>
      </c>
      <c r="V573" t="s">
        <v>3629</v>
      </c>
      <c r="W573" t="s">
        <v>95</v>
      </c>
      <c r="X573" t="s">
        <v>3630</v>
      </c>
      <c r="Y573" s="49">
        <v>572</v>
      </c>
    </row>
    <row r="574" spans="1:25">
      <c r="A574" s="49" t="s">
        <v>5</v>
      </c>
      <c r="B574" s="49" t="str">
        <f>IFERROR(IF(A574="","",A574&amp;COUNTIF(A$2:A574,A574)),"")</f>
        <v>数学45</v>
      </c>
      <c r="C574">
        <v>40</v>
      </c>
      <c r="D574">
        <v>573</v>
      </c>
      <c r="F574" t="s">
        <v>4</v>
      </c>
      <c r="G574" t="s">
        <v>3493</v>
      </c>
      <c r="H574" t="s">
        <v>159</v>
      </c>
      <c r="K574" s="50">
        <v>9784764903777</v>
      </c>
      <c r="L574" t="s">
        <v>144</v>
      </c>
      <c r="M574" s="49" t="s">
        <v>145</v>
      </c>
      <c r="O574" s="49" t="s">
        <v>3631</v>
      </c>
      <c r="P574" t="s">
        <v>3632</v>
      </c>
      <c r="Q574" s="51">
        <v>16000</v>
      </c>
      <c r="R574" s="51">
        <v>17600</v>
      </c>
      <c r="S574" t="s">
        <v>3633</v>
      </c>
      <c r="T574" t="s">
        <v>3634</v>
      </c>
      <c r="U574" t="s">
        <v>3628</v>
      </c>
      <c r="V574" t="s">
        <v>3635</v>
      </c>
      <c r="W574" t="s">
        <v>95</v>
      </c>
      <c r="X574" t="s">
        <v>3636</v>
      </c>
      <c r="Y574" s="49">
        <v>573</v>
      </c>
    </row>
    <row r="575" spans="1:25">
      <c r="A575" s="49" t="s">
        <v>5</v>
      </c>
      <c r="B575" s="49" t="str">
        <f>IFERROR(IF(A575="","",A575&amp;COUNTIF(A$2:A575,A575)),"")</f>
        <v>数学46</v>
      </c>
      <c r="C575">
        <v>40</v>
      </c>
      <c r="D575">
        <v>574</v>
      </c>
      <c r="F575" t="s">
        <v>4</v>
      </c>
      <c r="G575" t="s">
        <v>3493</v>
      </c>
      <c r="H575" t="s">
        <v>159</v>
      </c>
      <c r="K575" s="50">
        <v>9784065161968</v>
      </c>
      <c r="L575" t="s">
        <v>332</v>
      </c>
      <c r="M575" s="49" t="s">
        <v>333</v>
      </c>
      <c r="O575" s="49" t="s">
        <v>3637</v>
      </c>
      <c r="P575" t="s">
        <v>3638</v>
      </c>
      <c r="Q575" s="51">
        <v>4500</v>
      </c>
      <c r="R575" s="51">
        <v>4950</v>
      </c>
      <c r="S575" t="s">
        <v>3639</v>
      </c>
      <c r="T575" t="s">
        <v>3640</v>
      </c>
      <c r="U575" t="s">
        <v>3641</v>
      </c>
      <c r="V575" t="s">
        <v>3642</v>
      </c>
      <c r="W575" t="s">
        <v>95</v>
      </c>
      <c r="X575" t="s">
        <v>3643</v>
      </c>
      <c r="Y575" s="49">
        <v>574</v>
      </c>
    </row>
    <row r="576" spans="1:25">
      <c r="A576" s="49" t="s">
        <v>5</v>
      </c>
      <c r="B576" s="49" t="str">
        <f>IFERROR(IF(A576="","",A576&amp;COUNTIF(A$2:A576,A576)),"")</f>
        <v>数学47</v>
      </c>
      <c r="C576">
        <v>40</v>
      </c>
      <c r="D576">
        <v>575</v>
      </c>
      <c r="F576" t="s">
        <v>4</v>
      </c>
      <c r="G576" t="s">
        <v>3493</v>
      </c>
      <c r="H576" t="s">
        <v>159</v>
      </c>
      <c r="K576" s="50">
        <v>9784807908738</v>
      </c>
      <c r="L576" t="s">
        <v>295</v>
      </c>
      <c r="M576" s="49" t="s">
        <v>296</v>
      </c>
      <c r="O576" s="49" t="s">
        <v>3644</v>
      </c>
      <c r="P576" t="s">
        <v>3645</v>
      </c>
      <c r="Q576" s="51">
        <v>3900</v>
      </c>
      <c r="R576" s="51">
        <v>4290</v>
      </c>
      <c r="S576" t="s">
        <v>3646</v>
      </c>
      <c r="T576" t="s">
        <v>3647</v>
      </c>
      <c r="U576" t="s">
        <v>1041</v>
      </c>
      <c r="V576" t="s">
        <v>3648</v>
      </c>
      <c r="W576" t="s">
        <v>95</v>
      </c>
      <c r="X576" t="s">
        <v>3649</v>
      </c>
      <c r="Y576" s="49">
        <v>575</v>
      </c>
    </row>
    <row r="577" spans="1:25">
      <c r="A577" s="49" t="s">
        <v>5</v>
      </c>
      <c r="B577" s="49" t="str">
        <f>IFERROR(IF(A577="","",A577&amp;COUNTIF(A$2:A577,A577)),"")</f>
        <v>数学48</v>
      </c>
      <c r="C577">
        <v>40</v>
      </c>
      <c r="D577">
        <v>576</v>
      </c>
      <c r="F577" t="s">
        <v>4</v>
      </c>
      <c r="G577" t="s">
        <v>3493</v>
      </c>
      <c r="H577" t="s">
        <v>159</v>
      </c>
      <c r="K577" s="50">
        <v>9784807908745</v>
      </c>
      <c r="L577" t="s">
        <v>295</v>
      </c>
      <c r="M577" s="49" t="s">
        <v>296</v>
      </c>
      <c r="O577" s="49" t="s">
        <v>3650</v>
      </c>
      <c r="P577" t="s">
        <v>3651</v>
      </c>
      <c r="Q577" s="51">
        <v>3900</v>
      </c>
      <c r="R577" s="51">
        <v>4290</v>
      </c>
      <c r="S577" t="s">
        <v>3646</v>
      </c>
      <c r="T577" t="s">
        <v>3652</v>
      </c>
      <c r="U577" t="s">
        <v>3628</v>
      </c>
      <c r="V577" t="s">
        <v>3653</v>
      </c>
      <c r="W577" t="s">
        <v>95</v>
      </c>
      <c r="X577" t="s">
        <v>3654</v>
      </c>
      <c r="Y577" s="49">
        <v>576</v>
      </c>
    </row>
    <row r="578" spans="1:25">
      <c r="A578" s="49" t="s">
        <v>5</v>
      </c>
      <c r="B578" s="49" t="str">
        <f>IFERROR(IF(A578="","",A578&amp;COUNTIF(A$2:A578,A578)),"")</f>
        <v>数学49</v>
      </c>
      <c r="C578">
        <v>40</v>
      </c>
      <c r="D578">
        <v>577</v>
      </c>
      <c r="F578" t="s">
        <v>4</v>
      </c>
      <c r="G578" t="s">
        <v>3493</v>
      </c>
      <c r="H578" t="s">
        <v>159</v>
      </c>
      <c r="K578" s="50">
        <v>9784807908752</v>
      </c>
      <c r="L578" t="s">
        <v>295</v>
      </c>
      <c r="M578" s="49" t="s">
        <v>296</v>
      </c>
      <c r="O578" s="49" t="s">
        <v>3655</v>
      </c>
      <c r="P578" t="s">
        <v>3656</v>
      </c>
      <c r="Q578" s="51">
        <v>3900</v>
      </c>
      <c r="R578" s="51">
        <v>4290</v>
      </c>
      <c r="S578" t="s">
        <v>3657</v>
      </c>
      <c r="T578" t="s">
        <v>3658</v>
      </c>
      <c r="U578" t="s">
        <v>275</v>
      </c>
      <c r="V578" t="s">
        <v>3659</v>
      </c>
      <c r="W578" t="s">
        <v>95</v>
      </c>
      <c r="X578" t="s">
        <v>3660</v>
      </c>
      <c r="Y578" s="49">
        <v>577</v>
      </c>
    </row>
    <row r="579" spans="1:25">
      <c r="A579" s="49" t="s">
        <v>5</v>
      </c>
      <c r="B579" s="49" t="str">
        <f>IFERROR(IF(A579="","",A579&amp;COUNTIF(A$2:A579,A579)),"")</f>
        <v>数学50</v>
      </c>
      <c r="C579">
        <v>40</v>
      </c>
      <c r="D579">
        <v>578</v>
      </c>
      <c r="F579" t="s">
        <v>4</v>
      </c>
      <c r="G579" t="s">
        <v>3493</v>
      </c>
      <c r="H579" t="s">
        <v>159</v>
      </c>
      <c r="L579" t="s">
        <v>800</v>
      </c>
      <c r="M579" s="49" t="s">
        <v>801</v>
      </c>
      <c r="O579" s="49" t="s">
        <v>3661</v>
      </c>
      <c r="P579" t="s">
        <v>3662</v>
      </c>
      <c r="Q579" s="53">
        <v>55700</v>
      </c>
      <c r="R579" s="53">
        <v>61270</v>
      </c>
      <c r="S579" t="s">
        <v>3663</v>
      </c>
      <c r="T579" t="s">
        <v>3664</v>
      </c>
      <c r="U579" t="s">
        <v>3665</v>
      </c>
      <c r="V579" t="s">
        <v>3666</v>
      </c>
      <c r="W579" t="s">
        <v>293</v>
      </c>
      <c r="X579" t="s">
        <v>3667</v>
      </c>
      <c r="Y579" s="49">
        <v>578</v>
      </c>
    </row>
    <row r="580" spans="1:25">
      <c r="A580" s="49" t="s">
        <v>5</v>
      </c>
      <c r="B580" s="49" t="str">
        <f>IFERROR(IF(A580="","",A580&amp;COUNTIF(A$2:A580,A580)),"")</f>
        <v>数学51</v>
      </c>
      <c r="C580">
        <v>40</v>
      </c>
      <c r="D580">
        <v>579</v>
      </c>
      <c r="F580" t="s">
        <v>4</v>
      </c>
      <c r="G580" t="s">
        <v>3493</v>
      </c>
      <c r="H580" t="s">
        <v>159</v>
      </c>
      <c r="K580" s="50">
        <v>9784621307625</v>
      </c>
      <c r="L580" t="s">
        <v>303</v>
      </c>
      <c r="M580" s="49" t="s">
        <v>304</v>
      </c>
      <c r="O580" s="49" t="s">
        <v>3668</v>
      </c>
      <c r="P580" t="s">
        <v>3669</v>
      </c>
      <c r="Q580" s="51">
        <v>16000</v>
      </c>
      <c r="R580" s="51">
        <v>17600</v>
      </c>
      <c r="S580" t="s">
        <v>3670</v>
      </c>
      <c r="T580" t="s">
        <v>3671</v>
      </c>
      <c r="U580" t="s">
        <v>3672</v>
      </c>
      <c r="V580" t="s">
        <v>3673</v>
      </c>
      <c r="W580" t="s">
        <v>95</v>
      </c>
      <c r="X580" t="s">
        <v>3674</v>
      </c>
      <c r="Y580" s="49">
        <v>579</v>
      </c>
    </row>
    <row r="581" spans="1:25">
      <c r="A581" s="49" t="s">
        <v>5</v>
      </c>
      <c r="B581" s="49" t="str">
        <f>IFERROR(IF(A581="","",A581&amp;COUNTIF(A$2:A581,A581)),"")</f>
        <v>数学52</v>
      </c>
      <c r="C581">
        <v>40</v>
      </c>
      <c r="D581">
        <v>580</v>
      </c>
      <c r="F581" t="s">
        <v>4</v>
      </c>
      <c r="G581" t="s">
        <v>3493</v>
      </c>
      <c r="H581" t="s">
        <v>159</v>
      </c>
      <c r="K581" s="50">
        <v>9784621307564</v>
      </c>
      <c r="L581" t="s">
        <v>303</v>
      </c>
      <c r="M581" s="49" t="s">
        <v>304</v>
      </c>
      <c r="O581" s="49" t="s">
        <v>3675</v>
      </c>
      <c r="P581" t="s">
        <v>3676</v>
      </c>
      <c r="Q581" s="51">
        <v>12000</v>
      </c>
      <c r="R581" s="51">
        <v>13200</v>
      </c>
      <c r="S581" t="s">
        <v>3677</v>
      </c>
      <c r="T581" t="s">
        <v>3671</v>
      </c>
      <c r="U581" t="s">
        <v>3678</v>
      </c>
      <c r="V581" t="s">
        <v>3679</v>
      </c>
      <c r="W581" t="s">
        <v>95</v>
      </c>
      <c r="X581" t="s">
        <v>3680</v>
      </c>
      <c r="Y581" s="49">
        <v>580</v>
      </c>
    </row>
    <row r="582" spans="1:25">
      <c r="A582" s="49" t="s">
        <v>5</v>
      </c>
      <c r="B582" s="49" t="str">
        <f>IFERROR(IF(A582="","",A582&amp;COUNTIF(A$2:A582,A582)),"")</f>
        <v>数学53</v>
      </c>
      <c r="C582">
        <v>40</v>
      </c>
      <c r="D582">
        <v>581</v>
      </c>
      <c r="F582" t="s">
        <v>4</v>
      </c>
      <c r="G582" t="s">
        <v>3493</v>
      </c>
      <c r="H582" t="s">
        <v>159</v>
      </c>
      <c r="K582" s="50">
        <v>9784621307281</v>
      </c>
      <c r="L582" t="s">
        <v>303</v>
      </c>
      <c r="M582" s="49" t="s">
        <v>304</v>
      </c>
      <c r="O582" s="49" t="s">
        <v>3681</v>
      </c>
      <c r="P582" t="s">
        <v>3682</v>
      </c>
      <c r="Q582" s="51">
        <v>8800</v>
      </c>
      <c r="R582" s="51">
        <v>9680</v>
      </c>
      <c r="S582" t="s">
        <v>3683</v>
      </c>
      <c r="T582" t="s">
        <v>3356</v>
      </c>
      <c r="U582" t="s">
        <v>991</v>
      </c>
      <c r="V582" t="s">
        <v>3684</v>
      </c>
      <c r="W582" t="s">
        <v>95</v>
      </c>
      <c r="X582" t="s">
        <v>3685</v>
      </c>
      <c r="Y582" s="49">
        <v>581</v>
      </c>
    </row>
    <row r="583" spans="1:25">
      <c r="A583" s="49" t="s">
        <v>5</v>
      </c>
      <c r="B583" s="49" t="str">
        <f>IFERROR(IF(A583="","",A583&amp;COUNTIF(A$2:A583,A583)),"")</f>
        <v>数学54</v>
      </c>
      <c r="C583">
        <v>40</v>
      </c>
      <c r="D583">
        <v>582</v>
      </c>
      <c r="F583" t="s">
        <v>4</v>
      </c>
      <c r="G583" t="s">
        <v>3493</v>
      </c>
      <c r="H583" t="s">
        <v>159</v>
      </c>
      <c r="K583" s="50">
        <v>9784621305225</v>
      </c>
      <c r="L583" t="s">
        <v>303</v>
      </c>
      <c r="M583" s="49" t="s">
        <v>304</v>
      </c>
      <c r="O583" s="49" t="s">
        <v>3686</v>
      </c>
      <c r="P583" t="s">
        <v>3687</v>
      </c>
      <c r="Q583" s="51">
        <v>24000</v>
      </c>
      <c r="R583" s="51">
        <v>26400</v>
      </c>
      <c r="S583" t="s">
        <v>3688</v>
      </c>
      <c r="T583" t="s">
        <v>3689</v>
      </c>
      <c r="U583" t="s">
        <v>3690</v>
      </c>
      <c r="V583" t="s">
        <v>3691</v>
      </c>
      <c r="W583" t="s">
        <v>95</v>
      </c>
      <c r="X583" t="s">
        <v>3692</v>
      </c>
      <c r="Y583" s="49">
        <v>582</v>
      </c>
    </row>
    <row r="584" spans="1:25">
      <c r="A584" s="49" t="s">
        <v>5</v>
      </c>
      <c r="B584" s="49" t="str">
        <f>IFERROR(IF(A584="","",A584&amp;COUNTIF(A$2:A584,A584)),"")</f>
        <v>数学55</v>
      </c>
      <c r="C584">
        <v>41</v>
      </c>
      <c r="D584">
        <v>583</v>
      </c>
      <c r="F584" t="s">
        <v>4</v>
      </c>
      <c r="G584" t="s">
        <v>3493</v>
      </c>
      <c r="H584" t="s">
        <v>159</v>
      </c>
      <c r="K584" s="50">
        <v>9784621081259</v>
      </c>
      <c r="L584" t="s">
        <v>303</v>
      </c>
      <c r="M584" s="49" t="s">
        <v>304</v>
      </c>
      <c r="O584" s="49" t="s">
        <v>3693</v>
      </c>
      <c r="P584" t="s">
        <v>3694</v>
      </c>
      <c r="Q584" s="51">
        <v>44000</v>
      </c>
      <c r="R584" s="51">
        <v>48400</v>
      </c>
      <c r="S584" t="s">
        <v>3695</v>
      </c>
      <c r="T584" t="s">
        <v>3696</v>
      </c>
      <c r="U584" t="s">
        <v>3697</v>
      </c>
      <c r="V584" t="s">
        <v>3698</v>
      </c>
      <c r="W584" t="s">
        <v>95</v>
      </c>
      <c r="X584" t="s">
        <v>3699</v>
      </c>
      <c r="Y584" s="49">
        <v>583</v>
      </c>
    </row>
    <row r="585" spans="1:25">
      <c r="A585" s="49" t="s">
        <v>5</v>
      </c>
      <c r="B585" s="49" t="str">
        <f>IFERROR(IF(A585="","",A585&amp;COUNTIF(A$2:A585,A585)),"")</f>
        <v>数学56</v>
      </c>
      <c r="C585">
        <v>41</v>
      </c>
      <c r="D585">
        <v>584</v>
      </c>
      <c r="F585" t="s">
        <v>4</v>
      </c>
      <c r="G585" t="s">
        <v>3493</v>
      </c>
      <c r="H585" t="s">
        <v>159</v>
      </c>
      <c r="K585" s="50">
        <v>9784627062016</v>
      </c>
      <c r="L585" t="s">
        <v>312</v>
      </c>
      <c r="M585" s="49" t="s">
        <v>313</v>
      </c>
      <c r="O585" s="49" t="s">
        <v>3700</v>
      </c>
      <c r="P585" t="s">
        <v>3701</v>
      </c>
      <c r="Q585" s="51">
        <v>5400</v>
      </c>
      <c r="R585" s="51">
        <v>5940</v>
      </c>
      <c r="S585" t="s">
        <v>3702</v>
      </c>
      <c r="T585" t="s">
        <v>3369</v>
      </c>
      <c r="U585" t="s">
        <v>3703</v>
      </c>
      <c r="V585" t="s">
        <v>3704</v>
      </c>
      <c r="W585" t="s">
        <v>95</v>
      </c>
      <c r="X585" t="s">
        <v>3705</v>
      </c>
      <c r="Y585" s="49">
        <v>584</v>
      </c>
    </row>
    <row r="586" spans="1:25">
      <c r="A586" s="49" t="s">
        <v>5</v>
      </c>
      <c r="B586" s="49" t="str">
        <f>IFERROR(IF(A586="","",A586&amp;COUNTIF(A$2:A586,A586)),"")</f>
        <v>数学57</v>
      </c>
      <c r="C586">
        <v>41</v>
      </c>
      <c r="D586">
        <v>585</v>
      </c>
      <c r="F586" t="s">
        <v>4</v>
      </c>
      <c r="G586" t="s">
        <v>3493</v>
      </c>
      <c r="H586" t="s">
        <v>159</v>
      </c>
      <c r="K586" s="50">
        <v>9784627083813</v>
      </c>
      <c r="L586" t="s">
        <v>312</v>
      </c>
      <c r="M586" s="49" t="s">
        <v>313</v>
      </c>
      <c r="O586" s="49" t="s">
        <v>3706</v>
      </c>
      <c r="P586" t="s">
        <v>3707</v>
      </c>
      <c r="Q586" s="51">
        <v>8000</v>
      </c>
      <c r="R586" s="51">
        <v>8800</v>
      </c>
      <c r="S586" t="s">
        <v>3708</v>
      </c>
      <c r="T586" t="s">
        <v>3369</v>
      </c>
      <c r="U586" t="s">
        <v>317</v>
      </c>
      <c r="V586" t="s">
        <v>3709</v>
      </c>
      <c r="W586" t="s">
        <v>95</v>
      </c>
      <c r="X586" t="s">
        <v>3710</v>
      </c>
      <c r="Y586" s="49">
        <v>585</v>
      </c>
    </row>
    <row r="587" spans="1:25">
      <c r="A587" s="49" t="s">
        <v>5</v>
      </c>
      <c r="B587" s="49" t="str">
        <f>IFERROR(IF(A587="","",A587&amp;COUNTIF(A$2:A587,A587)),"")</f>
        <v>数学58</v>
      </c>
      <c r="C587">
        <v>41</v>
      </c>
      <c r="D587">
        <v>586</v>
      </c>
      <c r="F587" t="s">
        <v>4</v>
      </c>
      <c r="G587" t="s">
        <v>3493</v>
      </c>
      <c r="H587" t="s">
        <v>159</v>
      </c>
      <c r="K587" s="50">
        <v>9784627856417</v>
      </c>
      <c r="L587" t="s">
        <v>312</v>
      </c>
      <c r="M587" s="49" t="s">
        <v>313</v>
      </c>
      <c r="O587" s="49" t="s">
        <v>3711</v>
      </c>
      <c r="P587" t="s">
        <v>3712</v>
      </c>
      <c r="Q587" s="51">
        <v>3200</v>
      </c>
      <c r="R587" s="51">
        <v>3520</v>
      </c>
      <c r="S587" t="s">
        <v>3713</v>
      </c>
      <c r="T587" t="s">
        <v>3497</v>
      </c>
      <c r="U587" t="s">
        <v>1889</v>
      </c>
      <c r="V587" t="s">
        <v>3714</v>
      </c>
      <c r="W587" t="s">
        <v>95</v>
      </c>
      <c r="X587" t="s">
        <v>3715</v>
      </c>
      <c r="Y587" s="49">
        <v>586</v>
      </c>
    </row>
    <row r="588" spans="1:25">
      <c r="A588" s="49" t="s">
        <v>5</v>
      </c>
      <c r="B588" s="49" t="str">
        <f>IFERROR(IF(A588="","",A588&amp;COUNTIF(A$2:A588,A588)),"")</f>
        <v>数学59</v>
      </c>
      <c r="C588">
        <v>41</v>
      </c>
      <c r="D588">
        <v>587</v>
      </c>
      <c r="F588" t="s">
        <v>4</v>
      </c>
      <c r="G588" t="s">
        <v>3493</v>
      </c>
      <c r="H588" t="s">
        <v>159</v>
      </c>
      <c r="K588" s="50">
        <v>9784627078512</v>
      </c>
      <c r="L588" t="s">
        <v>312</v>
      </c>
      <c r="M588" s="49" t="s">
        <v>313</v>
      </c>
      <c r="O588" s="49" t="s">
        <v>3716</v>
      </c>
      <c r="P588" t="s">
        <v>3717</v>
      </c>
      <c r="Q588" s="51">
        <v>5000</v>
      </c>
      <c r="R588" s="51">
        <v>5500</v>
      </c>
      <c r="S588" t="s">
        <v>3718</v>
      </c>
      <c r="T588" t="s">
        <v>3719</v>
      </c>
      <c r="U588" t="s">
        <v>3720</v>
      </c>
      <c r="V588" t="s">
        <v>3721</v>
      </c>
      <c r="W588" t="s">
        <v>95</v>
      </c>
      <c r="X588" t="s">
        <v>3722</v>
      </c>
      <c r="Y588" s="49">
        <v>587</v>
      </c>
    </row>
    <row r="589" spans="1:25">
      <c r="A589" s="49" t="s">
        <v>7</v>
      </c>
      <c r="B589" s="49" t="str">
        <f>IFERROR(IF(A589="","",A589&amp;COUNTIF(A$2:A589,A589)),"")</f>
        <v>物理12</v>
      </c>
      <c r="C589">
        <v>41</v>
      </c>
      <c r="D589">
        <v>588</v>
      </c>
      <c r="F589" t="s">
        <v>6</v>
      </c>
      <c r="G589" t="s">
        <v>3723</v>
      </c>
      <c r="H589" t="s">
        <v>320</v>
      </c>
      <c r="K589" s="50">
        <v>9784254131420</v>
      </c>
      <c r="L589" t="s">
        <v>87</v>
      </c>
      <c r="M589" s="49" t="s">
        <v>88</v>
      </c>
      <c r="O589" s="49" t="s">
        <v>3724</v>
      </c>
      <c r="P589" t="s">
        <v>3725</v>
      </c>
      <c r="Q589" s="51">
        <v>6000</v>
      </c>
      <c r="R589" s="51">
        <v>6600</v>
      </c>
      <c r="S589" t="s">
        <v>3726</v>
      </c>
      <c r="T589" t="s">
        <v>3671</v>
      </c>
      <c r="U589" t="s">
        <v>1458</v>
      </c>
      <c r="V589" t="s">
        <v>3727</v>
      </c>
      <c r="W589" t="s">
        <v>95</v>
      </c>
      <c r="X589" t="s">
        <v>3728</v>
      </c>
      <c r="Y589" s="49">
        <v>588</v>
      </c>
    </row>
    <row r="590" spans="1:25">
      <c r="A590" s="49" t="s">
        <v>7</v>
      </c>
      <c r="B590" s="49" t="str">
        <f>IFERROR(IF(A590="","",A590&amp;COUNTIF(A$2:A590,A590)),"")</f>
        <v>物理13</v>
      </c>
      <c r="C590">
        <v>41</v>
      </c>
      <c r="D590">
        <v>589</v>
      </c>
      <c r="F590" t="s">
        <v>6</v>
      </c>
      <c r="G590" t="s">
        <v>3723</v>
      </c>
      <c r="H590" t="s">
        <v>320</v>
      </c>
      <c r="K590" s="50">
        <v>9784764960275</v>
      </c>
      <c r="L590" t="s">
        <v>144</v>
      </c>
      <c r="M590" s="49" t="s">
        <v>145</v>
      </c>
      <c r="O590" s="49" t="s">
        <v>3729</v>
      </c>
      <c r="P590" t="s">
        <v>3730</v>
      </c>
      <c r="Q590" s="51">
        <v>4500</v>
      </c>
      <c r="R590" s="51">
        <v>4950</v>
      </c>
      <c r="S590" t="s">
        <v>3731</v>
      </c>
      <c r="T590" t="s">
        <v>3732</v>
      </c>
      <c r="U590" t="s">
        <v>3733</v>
      </c>
      <c r="V590" t="s">
        <v>3734</v>
      </c>
      <c r="W590" t="s">
        <v>95</v>
      </c>
      <c r="X590" t="s">
        <v>3735</v>
      </c>
      <c r="Y590" s="49">
        <v>589</v>
      </c>
    </row>
    <row r="591" spans="1:25">
      <c r="A591" s="49" t="s">
        <v>7</v>
      </c>
      <c r="B591" s="49" t="str">
        <f>IFERROR(IF(A591="","",A591&amp;COUNTIF(A$2:A591,A591)),"")</f>
        <v>物理14</v>
      </c>
      <c r="C591">
        <v>41</v>
      </c>
      <c r="D591">
        <v>590</v>
      </c>
      <c r="F591" t="s">
        <v>6</v>
      </c>
      <c r="G591" t="s">
        <v>3723</v>
      </c>
      <c r="H591" t="s">
        <v>320</v>
      </c>
      <c r="K591" s="50">
        <v>9784065280164</v>
      </c>
      <c r="L591" t="s">
        <v>332</v>
      </c>
      <c r="M591" s="49" t="s">
        <v>333</v>
      </c>
      <c r="O591" s="49" t="s">
        <v>3736</v>
      </c>
      <c r="P591" t="s">
        <v>3737</v>
      </c>
      <c r="Q591" s="51">
        <v>3400</v>
      </c>
      <c r="R591" s="51">
        <v>3740</v>
      </c>
      <c r="S591" t="s">
        <v>3738</v>
      </c>
      <c r="T591" t="s">
        <v>3739</v>
      </c>
      <c r="U591" t="s">
        <v>349</v>
      </c>
      <c r="V591" t="s">
        <v>3740</v>
      </c>
      <c r="W591" t="s">
        <v>95</v>
      </c>
      <c r="X591" t="s">
        <v>3741</v>
      </c>
      <c r="Y591" s="49">
        <v>590</v>
      </c>
    </row>
    <row r="592" spans="1:25">
      <c r="A592" s="49" t="s">
        <v>7</v>
      </c>
      <c r="B592" s="49" t="str">
        <f>IFERROR(IF(A592="","",A592&amp;COUNTIF(A$2:A592,A592)),"")</f>
        <v>物理15</v>
      </c>
      <c r="C592">
        <v>41</v>
      </c>
      <c r="D592">
        <v>591</v>
      </c>
      <c r="F592" t="s">
        <v>6</v>
      </c>
      <c r="G592" t="s">
        <v>3723</v>
      </c>
      <c r="H592" t="s">
        <v>320</v>
      </c>
      <c r="K592" s="50">
        <v>9784065266311</v>
      </c>
      <c r="L592" t="s">
        <v>332</v>
      </c>
      <c r="M592" s="49" t="s">
        <v>333</v>
      </c>
      <c r="O592" s="49" t="s">
        <v>3742</v>
      </c>
      <c r="P592" t="s">
        <v>3743</v>
      </c>
      <c r="Q592" s="51">
        <v>3200</v>
      </c>
      <c r="R592" s="51">
        <v>3520</v>
      </c>
      <c r="S592" t="s">
        <v>3744</v>
      </c>
      <c r="T592" t="s">
        <v>3745</v>
      </c>
      <c r="U592" t="s">
        <v>1003</v>
      </c>
      <c r="V592" t="s">
        <v>3746</v>
      </c>
      <c r="W592" t="s">
        <v>95</v>
      </c>
      <c r="X592" t="s">
        <v>3747</v>
      </c>
      <c r="Y592" s="49">
        <v>591</v>
      </c>
    </row>
    <row r="593" spans="1:25">
      <c r="A593" s="49" t="s">
        <v>7</v>
      </c>
      <c r="B593" s="49" t="str">
        <f>IFERROR(IF(A593="","",A593&amp;COUNTIF(A$2:A593,A593)),"")</f>
        <v>物理16</v>
      </c>
      <c r="C593">
        <v>41</v>
      </c>
      <c r="D593">
        <v>592</v>
      </c>
      <c r="F593" t="s">
        <v>6</v>
      </c>
      <c r="G593" t="s">
        <v>3723</v>
      </c>
      <c r="H593" t="s">
        <v>320</v>
      </c>
      <c r="K593" s="50">
        <v>9784065291894</v>
      </c>
      <c r="L593" t="s">
        <v>332</v>
      </c>
      <c r="M593" s="49" t="s">
        <v>333</v>
      </c>
      <c r="O593" s="49" t="s">
        <v>3748</v>
      </c>
      <c r="P593" t="s">
        <v>3749</v>
      </c>
      <c r="Q593" s="51">
        <v>3200</v>
      </c>
      <c r="R593" s="51">
        <v>3520</v>
      </c>
      <c r="S593" t="s">
        <v>3750</v>
      </c>
      <c r="T593" t="s">
        <v>3751</v>
      </c>
      <c r="U593" t="s">
        <v>107</v>
      </c>
      <c r="V593" t="s">
        <v>3752</v>
      </c>
      <c r="W593" t="s">
        <v>95</v>
      </c>
      <c r="X593" t="s">
        <v>3753</v>
      </c>
      <c r="Y593" s="49">
        <v>592</v>
      </c>
    </row>
    <row r="594" spans="1:25">
      <c r="A594" s="49" t="s">
        <v>7</v>
      </c>
      <c r="B594" s="49" t="str">
        <f>IFERROR(IF(A594="","",A594&amp;COUNTIF(A$2:A594,A594)),"")</f>
        <v>物理17</v>
      </c>
      <c r="C594">
        <v>41</v>
      </c>
      <c r="D594">
        <v>593</v>
      </c>
      <c r="F594" t="s">
        <v>6</v>
      </c>
      <c r="G594" t="s">
        <v>3723</v>
      </c>
      <c r="H594" t="s">
        <v>320</v>
      </c>
      <c r="K594" s="50">
        <v>9784065263112</v>
      </c>
      <c r="L594" t="s">
        <v>332</v>
      </c>
      <c r="M594" s="49" t="s">
        <v>333</v>
      </c>
      <c r="O594" s="49" t="s">
        <v>3754</v>
      </c>
      <c r="P594" t="s">
        <v>3755</v>
      </c>
      <c r="Q594" s="51">
        <v>3000</v>
      </c>
      <c r="R594" s="51">
        <v>3300</v>
      </c>
      <c r="S594" t="s">
        <v>3756</v>
      </c>
      <c r="T594" t="s">
        <v>3757</v>
      </c>
      <c r="U594" t="s">
        <v>2257</v>
      </c>
      <c r="V594" t="s">
        <v>3758</v>
      </c>
      <c r="W594" t="s">
        <v>95</v>
      </c>
      <c r="X594" t="s">
        <v>3759</v>
      </c>
      <c r="Y594" s="49">
        <v>593</v>
      </c>
    </row>
    <row r="595" spans="1:25">
      <c r="A595" s="49" t="s">
        <v>7</v>
      </c>
      <c r="B595" s="49" t="str">
        <f>IFERROR(IF(A595="","",A595&amp;COUNTIF(A$2:A595,A595)),"")</f>
        <v>物理18</v>
      </c>
      <c r="C595">
        <v>41</v>
      </c>
      <c r="D595">
        <v>594</v>
      </c>
      <c r="F595" t="s">
        <v>6</v>
      </c>
      <c r="G595" t="s">
        <v>3723</v>
      </c>
      <c r="H595" t="s">
        <v>320</v>
      </c>
      <c r="K595" s="50">
        <v>9784065264560</v>
      </c>
      <c r="L595" t="s">
        <v>332</v>
      </c>
      <c r="M595" s="49" t="s">
        <v>333</v>
      </c>
      <c r="O595" s="49" t="s">
        <v>3760</v>
      </c>
      <c r="P595" t="s">
        <v>3761</v>
      </c>
      <c r="Q595" s="51">
        <v>3600</v>
      </c>
      <c r="R595" s="51">
        <v>3960</v>
      </c>
      <c r="S595" t="s">
        <v>3762</v>
      </c>
      <c r="T595" t="s">
        <v>3732</v>
      </c>
      <c r="U595" t="s">
        <v>343</v>
      </c>
      <c r="V595" t="s">
        <v>3763</v>
      </c>
      <c r="W595" t="s">
        <v>95</v>
      </c>
      <c r="X595" t="s">
        <v>3764</v>
      </c>
      <c r="Y595" s="49">
        <v>594</v>
      </c>
    </row>
    <row r="596" spans="1:25">
      <c r="A596" s="49" t="s">
        <v>7</v>
      </c>
      <c r="B596" s="49" t="str">
        <f>IFERROR(IF(A596="","",A596&amp;COUNTIF(A$2:A596,A596)),"")</f>
        <v>物理19</v>
      </c>
      <c r="C596">
        <v>41</v>
      </c>
      <c r="D596">
        <v>595</v>
      </c>
      <c r="F596" t="s">
        <v>6</v>
      </c>
      <c r="G596" t="s">
        <v>3723</v>
      </c>
      <c r="H596" t="s">
        <v>320</v>
      </c>
      <c r="K596" s="50">
        <v>9784065221389</v>
      </c>
      <c r="L596" t="s">
        <v>332</v>
      </c>
      <c r="M596" s="49" t="s">
        <v>333</v>
      </c>
      <c r="O596" s="49" t="s">
        <v>3765</v>
      </c>
      <c r="P596" t="s">
        <v>3766</v>
      </c>
      <c r="Q596" s="51">
        <v>3200</v>
      </c>
      <c r="R596" s="51">
        <v>3520</v>
      </c>
      <c r="S596" t="s">
        <v>3767</v>
      </c>
      <c r="T596" t="s">
        <v>3768</v>
      </c>
      <c r="U596" t="s">
        <v>181</v>
      </c>
      <c r="V596" t="s">
        <v>3769</v>
      </c>
      <c r="W596" t="s">
        <v>95</v>
      </c>
      <c r="X596" t="s">
        <v>3770</v>
      </c>
      <c r="Y596" s="49">
        <v>595</v>
      </c>
    </row>
    <row r="597" spans="1:25">
      <c r="A597" s="49" t="s">
        <v>7</v>
      </c>
      <c r="B597" s="49" t="str">
        <f>IFERROR(IF(A597="","",A597&amp;COUNTIF(A$2:A597,A597)),"")</f>
        <v>物理20</v>
      </c>
      <c r="C597">
        <v>41</v>
      </c>
      <c r="D597">
        <v>596</v>
      </c>
      <c r="F597" t="s">
        <v>6</v>
      </c>
      <c r="G597" t="s">
        <v>3723</v>
      </c>
      <c r="H597" t="s">
        <v>320</v>
      </c>
      <c r="K597" s="50">
        <v>9784065240922</v>
      </c>
      <c r="L597" t="s">
        <v>332</v>
      </c>
      <c r="M597" s="49" t="s">
        <v>333</v>
      </c>
      <c r="O597" s="49" t="s">
        <v>3771</v>
      </c>
      <c r="P597" t="s">
        <v>3772</v>
      </c>
      <c r="Q597" s="51">
        <v>5000</v>
      </c>
      <c r="R597" s="51">
        <v>5500</v>
      </c>
      <c r="S597" t="s">
        <v>3773</v>
      </c>
      <c r="T597" t="s">
        <v>3774</v>
      </c>
      <c r="U597" t="s">
        <v>1161</v>
      </c>
      <c r="V597" t="s">
        <v>3775</v>
      </c>
      <c r="W597" t="s">
        <v>95</v>
      </c>
      <c r="X597" t="s">
        <v>3776</v>
      </c>
      <c r="Y597" s="49">
        <v>596</v>
      </c>
    </row>
    <row r="598" spans="1:25">
      <c r="A598" s="49" t="s">
        <v>7</v>
      </c>
      <c r="B598" s="49" t="str">
        <f>IFERROR(IF(A598="","",A598&amp;COUNTIF(A$2:A598,A598)),"")</f>
        <v>物理21</v>
      </c>
      <c r="C598">
        <v>41</v>
      </c>
      <c r="D598">
        <v>597</v>
      </c>
      <c r="F598" t="s">
        <v>6</v>
      </c>
      <c r="G598" t="s">
        <v>3723</v>
      </c>
      <c r="H598" t="s">
        <v>320</v>
      </c>
      <c r="K598" s="50">
        <v>9784065119747</v>
      </c>
      <c r="L598" t="s">
        <v>332</v>
      </c>
      <c r="M598" s="49" t="s">
        <v>333</v>
      </c>
      <c r="O598" s="49" t="s">
        <v>3777</v>
      </c>
      <c r="P598" t="s">
        <v>3778</v>
      </c>
      <c r="Q598" s="51">
        <v>12000</v>
      </c>
      <c r="R598" s="51">
        <v>13200</v>
      </c>
      <c r="S598" t="s">
        <v>3779</v>
      </c>
      <c r="T598" t="s">
        <v>3394</v>
      </c>
      <c r="U598" t="s">
        <v>2171</v>
      </c>
      <c r="V598" t="s">
        <v>3780</v>
      </c>
      <c r="W598" t="s">
        <v>95</v>
      </c>
      <c r="X598" t="s">
        <v>3781</v>
      </c>
      <c r="Y598" s="49">
        <v>597</v>
      </c>
    </row>
    <row r="599" spans="1:25">
      <c r="A599" s="49" t="s">
        <v>7</v>
      </c>
      <c r="B599" s="49" t="str">
        <f>IFERROR(IF(A599="","",A599&amp;COUNTIF(A$2:A599,A599)),"")</f>
        <v>物理22</v>
      </c>
      <c r="C599">
        <v>42</v>
      </c>
      <c r="D599">
        <v>598</v>
      </c>
      <c r="F599" t="s">
        <v>6</v>
      </c>
      <c r="G599" t="s">
        <v>3723</v>
      </c>
      <c r="H599" t="s">
        <v>320</v>
      </c>
      <c r="K599" s="50">
        <v>9784065205105</v>
      </c>
      <c r="L599" t="s">
        <v>332</v>
      </c>
      <c r="M599" s="49" t="s">
        <v>333</v>
      </c>
      <c r="O599" s="49" t="s">
        <v>3782</v>
      </c>
      <c r="P599" t="s">
        <v>3783</v>
      </c>
      <c r="Q599" s="51">
        <v>4000</v>
      </c>
      <c r="R599" s="51">
        <v>4400</v>
      </c>
      <c r="S599" t="s">
        <v>3784</v>
      </c>
      <c r="T599" t="s">
        <v>3407</v>
      </c>
      <c r="U599" t="s">
        <v>349</v>
      </c>
      <c r="V599" t="s">
        <v>3785</v>
      </c>
      <c r="W599" t="s">
        <v>95</v>
      </c>
      <c r="X599" t="s">
        <v>3786</v>
      </c>
      <c r="Y599" s="49">
        <v>598</v>
      </c>
    </row>
    <row r="600" spans="1:25">
      <c r="A600" s="49" t="s">
        <v>7</v>
      </c>
      <c r="B600" s="49" t="str">
        <f>IFERROR(IF(A600="","",A600&amp;COUNTIF(A$2:A600,A600)),"")</f>
        <v>物理23</v>
      </c>
      <c r="C600">
        <v>42</v>
      </c>
      <c r="D600">
        <v>599</v>
      </c>
      <c r="F600" t="s">
        <v>6</v>
      </c>
      <c r="G600" t="s">
        <v>3723</v>
      </c>
      <c r="H600" t="s">
        <v>320</v>
      </c>
      <c r="K600" s="50">
        <v>9784065169971</v>
      </c>
      <c r="L600" t="s">
        <v>332</v>
      </c>
      <c r="M600" s="49" t="s">
        <v>333</v>
      </c>
      <c r="O600" s="49" t="s">
        <v>3787</v>
      </c>
      <c r="P600" t="s">
        <v>3737</v>
      </c>
      <c r="Q600" s="51">
        <v>3800</v>
      </c>
      <c r="R600" s="51">
        <v>4180</v>
      </c>
      <c r="S600" t="s">
        <v>3788</v>
      </c>
      <c r="T600" t="s">
        <v>3789</v>
      </c>
      <c r="U600" t="s">
        <v>2652</v>
      </c>
      <c r="V600" t="s">
        <v>3790</v>
      </c>
      <c r="W600" t="s">
        <v>95</v>
      </c>
      <c r="X600" t="s">
        <v>3791</v>
      </c>
      <c r="Y600" s="49">
        <v>599</v>
      </c>
    </row>
    <row r="601" spans="1:25">
      <c r="A601" s="49" t="s">
        <v>7</v>
      </c>
      <c r="B601" s="49" t="str">
        <f>IFERROR(IF(A601="","",A601&amp;COUNTIF(A$2:A601,A601)),"")</f>
        <v>物理24</v>
      </c>
      <c r="C601">
        <v>42</v>
      </c>
      <c r="D601">
        <v>600</v>
      </c>
      <c r="F601" t="s">
        <v>6</v>
      </c>
      <c r="G601" t="s">
        <v>3723</v>
      </c>
      <c r="H601" t="s">
        <v>320</v>
      </c>
      <c r="K601" s="50">
        <v>9784061532809</v>
      </c>
      <c r="L601" t="s">
        <v>332</v>
      </c>
      <c r="M601" s="49" t="s">
        <v>333</v>
      </c>
      <c r="O601" s="49" t="s">
        <v>3792</v>
      </c>
      <c r="P601" t="s">
        <v>3793</v>
      </c>
      <c r="Q601" s="51">
        <v>5500</v>
      </c>
      <c r="R601" s="51">
        <v>6050</v>
      </c>
      <c r="S601" t="s">
        <v>3794</v>
      </c>
      <c r="T601" t="s">
        <v>3795</v>
      </c>
      <c r="U601" t="s">
        <v>3796</v>
      </c>
      <c r="V601" t="s">
        <v>3797</v>
      </c>
      <c r="W601" t="s">
        <v>95</v>
      </c>
      <c r="X601" t="s">
        <v>3798</v>
      </c>
      <c r="Y601" s="49">
        <v>600</v>
      </c>
    </row>
    <row r="602" spans="1:25">
      <c r="A602" s="49" t="s">
        <v>7</v>
      </c>
      <c r="B602" s="49" t="str">
        <f>IFERROR(IF(A602="","",A602&amp;COUNTIF(A$2:A602,A602)),"")</f>
        <v>物理25</v>
      </c>
      <c r="C602">
        <v>42</v>
      </c>
      <c r="D602">
        <v>601</v>
      </c>
      <c r="F602" t="s">
        <v>6</v>
      </c>
      <c r="G602" t="s">
        <v>3723</v>
      </c>
      <c r="H602" t="s">
        <v>320</v>
      </c>
      <c r="K602" s="50">
        <v>9784621307236</v>
      </c>
      <c r="L602" t="s">
        <v>303</v>
      </c>
      <c r="M602" s="49" t="s">
        <v>304</v>
      </c>
      <c r="O602" s="49" t="s">
        <v>3799</v>
      </c>
      <c r="P602" t="s">
        <v>3800</v>
      </c>
      <c r="Q602" s="51">
        <v>5600</v>
      </c>
      <c r="R602" s="51">
        <v>6160</v>
      </c>
      <c r="S602" t="s">
        <v>3801</v>
      </c>
      <c r="T602" t="s">
        <v>3421</v>
      </c>
      <c r="U602" t="s">
        <v>3802</v>
      </c>
      <c r="V602" t="s">
        <v>3803</v>
      </c>
      <c r="W602" t="s">
        <v>95</v>
      </c>
      <c r="X602" t="s">
        <v>3804</v>
      </c>
      <c r="Y602" s="49">
        <v>601</v>
      </c>
    </row>
    <row r="603" spans="1:25">
      <c r="A603" s="49" t="s">
        <v>7</v>
      </c>
      <c r="B603" s="49" t="str">
        <f>IFERROR(IF(A603="","",A603&amp;COUNTIF(A$2:A603,A603)),"")</f>
        <v>物理26</v>
      </c>
      <c r="C603">
        <v>42</v>
      </c>
      <c r="D603">
        <v>602</v>
      </c>
      <c r="F603" t="s">
        <v>6</v>
      </c>
      <c r="G603" t="s">
        <v>3723</v>
      </c>
      <c r="H603" t="s">
        <v>320</v>
      </c>
      <c r="K603" s="50">
        <v>9784621307076</v>
      </c>
      <c r="L603" t="s">
        <v>303</v>
      </c>
      <c r="M603" s="49" t="s">
        <v>304</v>
      </c>
      <c r="O603" s="49" t="s">
        <v>3805</v>
      </c>
      <c r="P603" t="s">
        <v>3806</v>
      </c>
      <c r="Q603" s="51">
        <v>5400</v>
      </c>
      <c r="R603" s="51">
        <v>5940</v>
      </c>
      <c r="S603" t="s">
        <v>3807</v>
      </c>
      <c r="T603" t="s">
        <v>3375</v>
      </c>
      <c r="U603" t="s">
        <v>2873</v>
      </c>
      <c r="V603" t="s">
        <v>3808</v>
      </c>
      <c r="W603" t="s">
        <v>95</v>
      </c>
      <c r="X603" t="s">
        <v>3809</v>
      </c>
      <c r="Y603" s="49">
        <v>602</v>
      </c>
    </row>
    <row r="604" spans="1:25">
      <c r="A604" s="49" t="s">
        <v>7</v>
      </c>
      <c r="B604" s="49" t="str">
        <f>IFERROR(IF(A604="","",A604&amp;COUNTIF(A$2:A604,A604)),"")</f>
        <v>物理27</v>
      </c>
      <c r="C604">
        <v>42</v>
      </c>
      <c r="D604">
        <v>603</v>
      </c>
      <c r="F604" t="s">
        <v>6</v>
      </c>
      <c r="G604" t="s">
        <v>3723</v>
      </c>
      <c r="H604" t="s">
        <v>320</v>
      </c>
      <c r="K604" s="50">
        <v>9784621304310</v>
      </c>
      <c r="L604" t="s">
        <v>303</v>
      </c>
      <c r="M604" s="49" t="s">
        <v>304</v>
      </c>
      <c r="O604" s="49" t="s">
        <v>3810</v>
      </c>
      <c r="P604" t="s">
        <v>3811</v>
      </c>
      <c r="Q604" s="51">
        <v>15000</v>
      </c>
      <c r="R604" s="51">
        <v>16500</v>
      </c>
      <c r="S604" t="s">
        <v>3812</v>
      </c>
      <c r="T604" t="s">
        <v>3601</v>
      </c>
      <c r="U604" t="s">
        <v>3813</v>
      </c>
      <c r="V604" t="s">
        <v>3814</v>
      </c>
      <c r="W604" t="s">
        <v>95</v>
      </c>
      <c r="X604" t="s">
        <v>3815</v>
      </c>
      <c r="Y604" s="49">
        <v>603</v>
      </c>
    </row>
    <row r="605" spans="1:25">
      <c r="A605" s="49" t="s">
        <v>7</v>
      </c>
      <c r="B605" s="49" t="str">
        <f>IFERROR(IF(A605="","",A605&amp;COUNTIF(A$2:A605,A605)),"")</f>
        <v>物理28</v>
      </c>
      <c r="C605">
        <v>42</v>
      </c>
      <c r="D605">
        <v>604</v>
      </c>
      <c r="F605" t="s">
        <v>6</v>
      </c>
      <c r="G605" t="s">
        <v>3723</v>
      </c>
      <c r="H605" t="s">
        <v>320</v>
      </c>
      <c r="K605" s="50">
        <v>9784621300145</v>
      </c>
      <c r="L605" t="s">
        <v>303</v>
      </c>
      <c r="M605" s="49" t="s">
        <v>304</v>
      </c>
      <c r="O605" s="49" t="s">
        <v>3816</v>
      </c>
      <c r="P605" t="s">
        <v>3817</v>
      </c>
      <c r="Q605" s="51">
        <v>50000</v>
      </c>
      <c r="R605" s="51">
        <v>55000</v>
      </c>
      <c r="S605" t="s">
        <v>3818</v>
      </c>
      <c r="T605" t="s">
        <v>3819</v>
      </c>
      <c r="U605" t="s">
        <v>3820</v>
      </c>
      <c r="V605" t="s">
        <v>3821</v>
      </c>
      <c r="W605" t="s">
        <v>95</v>
      </c>
      <c r="X605" t="s">
        <v>3822</v>
      </c>
      <c r="Y605" s="49">
        <v>604</v>
      </c>
    </row>
    <row r="606" spans="1:25">
      <c r="A606" s="49" t="s">
        <v>7</v>
      </c>
      <c r="B606" s="49" t="str">
        <f>IFERROR(IF(A606="","",A606&amp;COUNTIF(A$2:A606,A606)),"")</f>
        <v>物理29</v>
      </c>
      <c r="C606">
        <v>42</v>
      </c>
      <c r="D606">
        <v>605</v>
      </c>
      <c r="F606" t="s">
        <v>6</v>
      </c>
      <c r="G606" t="s">
        <v>3723</v>
      </c>
      <c r="H606" t="s">
        <v>320</v>
      </c>
      <c r="K606" s="50">
        <v>9784627157514</v>
      </c>
      <c r="L606" t="s">
        <v>312</v>
      </c>
      <c r="M606" s="49" t="s">
        <v>313</v>
      </c>
      <c r="O606" s="49" t="s">
        <v>3823</v>
      </c>
      <c r="P606" t="s">
        <v>3824</v>
      </c>
      <c r="Q606" s="51">
        <v>4000</v>
      </c>
      <c r="R606" s="51">
        <v>4400</v>
      </c>
      <c r="S606" t="s">
        <v>3825</v>
      </c>
      <c r="T606" t="s">
        <v>3369</v>
      </c>
      <c r="U606" t="s">
        <v>3703</v>
      </c>
      <c r="V606" t="s">
        <v>3826</v>
      </c>
      <c r="W606" t="s">
        <v>95</v>
      </c>
      <c r="X606" t="s">
        <v>3827</v>
      </c>
      <c r="Y606" s="49">
        <v>605</v>
      </c>
    </row>
    <row r="607" spans="1:25">
      <c r="A607" s="49" t="s">
        <v>7</v>
      </c>
      <c r="B607" s="49" t="str">
        <f>IFERROR(IF(A607="","",A607&amp;COUNTIF(A$2:A607,A607)),"")</f>
        <v>物理30</v>
      </c>
      <c r="C607">
        <v>42</v>
      </c>
      <c r="D607">
        <v>606</v>
      </c>
      <c r="F607" t="s">
        <v>6</v>
      </c>
      <c r="G607" t="s">
        <v>3723</v>
      </c>
      <c r="H607" t="s">
        <v>320</v>
      </c>
      <c r="K607" s="50">
        <v>9784627170612</v>
      </c>
      <c r="L607" t="s">
        <v>312</v>
      </c>
      <c r="M607" s="49" t="s">
        <v>313</v>
      </c>
      <c r="O607" s="49" t="s">
        <v>3828</v>
      </c>
      <c r="P607" t="s">
        <v>3829</v>
      </c>
      <c r="Q607" s="51">
        <v>4500</v>
      </c>
      <c r="R607" s="51">
        <v>4950</v>
      </c>
      <c r="S607" t="s">
        <v>3830</v>
      </c>
      <c r="T607" t="s">
        <v>3356</v>
      </c>
      <c r="U607" t="s">
        <v>3831</v>
      </c>
      <c r="V607" t="s">
        <v>3832</v>
      </c>
      <c r="W607" t="s">
        <v>95</v>
      </c>
      <c r="X607" t="s">
        <v>3833</v>
      </c>
      <c r="Y607" s="49">
        <v>606</v>
      </c>
    </row>
    <row r="608" spans="1:25">
      <c r="A608" s="49" t="s">
        <v>7</v>
      </c>
      <c r="B608" s="49" t="str">
        <f>IFERROR(IF(A608="","",A608&amp;COUNTIF(A$2:A608,A608)),"")</f>
        <v>物理31</v>
      </c>
      <c r="C608">
        <v>42</v>
      </c>
      <c r="D608">
        <v>607</v>
      </c>
      <c r="F608" t="s">
        <v>6</v>
      </c>
      <c r="G608" t="s">
        <v>3723</v>
      </c>
      <c r="H608" t="s">
        <v>320</v>
      </c>
      <c r="K608" s="50">
        <v>9784627157316</v>
      </c>
      <c r="L608" t="s">
        <v>312</v>
      </c>
      <c r="M608" s="49" t="s">
        <v>313</v>
      </c>
      <c r="O608" s="49" t="s">
        <v>3834</v>
      </c>
      <c r="P608" t="s">
        <v>3835</v>
      </c>
      <c r="Q608" s="51">
        <v>6800</v>
      </c>
      <c r="R608" s="51">
        <v>7480</v>
      </c>
      <c r="S608" t="s">
        <v>3836</v>
      </c>
      <c r="T608" t="s">
        <v>3837</v>
      </c>
      <c r="U608" t="s">
        <v>3838</v>
      </c>
      <c r="V608" t="s">
        <v>3839</v>
      </c>
      <c r="W608" t="s">
        <v>95</v>
      </c>
      <c r="X608" t="s">
        <v>3840</v>
      </c>
      <c r="Y608" s="49">
        <v>607</v>
      </c>
    </row>
    <row r="609" spans="1:25">
      <c r="A609" s="49" t="s">
        <v>9</v>
      </c>
      <c r="B609" s="49" t="str">
        <f>IFERROR(IF(A609="","",A609&amp;COUNTIF(A$2:A609,A609)),"")</f>
        <v>化学6</v>
      </c>
      <c r="C609">
        <v>42</v>
      </c>
      <c r="D609">
        <v>608</v>
      </c>
      <c r="F609" t="s">
        <v>8</v>
      </c>
      <c r="G609" t="s">
        <v>3841</v>
      </c>
      <c r="H609" t="s">
        <v>388</v>
      </c>
      <c r="K609" s="50">
        <v>9784254252736</v>
      </c>
      <c r="L609" t="s">
        <v>87</v>
      </c>
      <c r="M609" s="49" t="s">
        <v>88</v>
      </c>
      <c r="O609" s="49" t="s">
        <v>3842</v>
      </c>
      <c r="P609" t="s">
        <v>3843</v>
      </c>
      <c r="Q609" s="51">
        <v>14000</v>
      </c>
      <c r="R609" s="51">
        <v>15400</v>
      </c>
      <c r="S609" t="s">
        <v>3844</v>
      </c>
      <c r="T609" t="s">
        <v>3356</v>
      </c>
      <c r="U609" t="s">
        <v>3845</v>
      </c>
      <c r="V609" t="s">
        <v>3846</v>
      </c>
      <c r="W609" t="s">
        <v>95</v>
      </c>
      <c r="X609" t="s">
        <v>3847</v>
      </c>
      <c r="Y609" s="49">
        <v>608</v>
      </c>
    </row>
    <row r="610" spans="1:25">
      <c r="A610" s="49" t="s">
        <v>9</v>
      </c>
      <c r="B610" s="49" t="str">
        <f>IFERROR(IF(A610="","",A610&amp;COUNTIF(A$2:A610,A610)),"")</f>
        <v>化学7</v>
      </c>
      <c r="C610">
        <v>42</v>
      </c>
      <c r="D610">
        <v>609</v>
      </c>
      <c r="F610" t="s">
        <v>8</v>
      </c>
      <c r="G610" t="s">
        <v>3841</v>
      </c>
      <c r="H610" t="s">
        <v>388</v>
      </c>
      <c r="K610" s="50">
        <v>9784000800907</v>
      </c>
      <c r="L610" t="s">
        <v>1320</v>
      </c>
      <c r="M610" s="49" t="s">
        <v>1321</v>
      </c>
      <c r="O610" s="49" t="s">
        <v>3848</v>
      </c>
      <c r="P610" t="s">
        <v>3849</v>
      </c>
      <c r="Q610" s="51">
        <v>12000</v>
      </c>
      <c r="R610" s="51">
        <v>13200</v>
      </c>
      <c r="S610" t="s">
        <v>3850</v>
      </c>
      <c r="T610" t="s">
        <v>3851</v>
      </c>
      <c r="U610" t="s">
        <v>3852</v>
      </c>
      <c r="V610" t="s">
        <v>3853</v>
      </c>
      <c r="W610" t="s">
        <v>95</v>
      </c>
      <c r="X610" t="s">
        <v>3854</v>
      </c>
      <c r="Y610" s="49">
        <v>609</v>
      </c>
    </row>
    <row r="611" spans="1:25">
      <c r="A611" s="49" t="s">
        <v>9</v>
      </c>
      <c r="B611" s="49" t="str">
        <f>IFERROR(IF(A611="","",A611&amp;COUNTIF(A$2:A611,A611)),"")</f>
        <v>化学8</v>
      </c>
      <c r="C611">
        <v>42</v>
      </c>
      <c r="D611">
        <v>610</v>
      </c>
      <c r="F611" t="s">
        <v>8</v>
      </c>
      <c r="G611" t="s">
        <v>3841</v>
      </c>
      <c r="H611" t="s">
        <v>388</v>
      </c>
      <c r="K611" s="50">
        <v>9784759814033</v>
      </c>
      <c r="L611" t="s">
        <v>3855</v>
      </c>
      <c r="M611" s="49" t="s">
        <v>3856</v>
      </c>
      <c r="O611" s="49" t="s">
        <v>3857</v>
      </c>
      <c r="P611" t="s">
        <v>3858</v>
      </c>
      <c r="Q611" s="51">
        <v>4200</v>
      </c>
      <c r="R611" s="51">
        <v>4620</v>
      </c>
      <c r="S611" t="s">
        <v>3859</v>
      </c>
      <c r="T611" s="17">
        <v>44652</v>
      </c>
      <c r="U611" t="s">
        <v>3860</v>
      </c>
      <c r="V611" t="s">
        <v>3861</v>
      </c>
      <c r="W611" t="s">
        <v>95</v>
      </c>
      <c r="X611" t="s">
        <v>3862</v>
      </c>
      <c r="Y611" s="49">
        <v>610</v>
      </c>
    </row>
    <row r="612" spans="1:25">
      <c r="A612" s="49" t="s">
        <v>9</v>
      </c>
      <c r="B612" s="49" t="str">
        <f>IFERROR(IF(A612="","",A612&amp;COUNTIF(A$2:A612,A612)),"")</f>
        <v>化学9</v>
      </c>
      <c r="C612">
        <v>42</v>
      </c>
      <c r="D612">
        <v>611</v>
      </c>
      <c r="F612" t="s">
        <v>8</v>
      </c>
      <c r="G612" t="s">
        <v>3841</v>
      </c>
      <c r="H612" t="s">
        <v>388</v>
      </c>
      <c r="K612" s="50">
        <v>9784759813944</v>
      </c>
      <c r="L612" t="s">
        <v>3855</v>
      </c>
      <c r="M612" s="49" t="s">
        <v>3856</v>
      </c>
      <c r="O612" s="49" t="s">
        <v>3863</v>
      </c>
      <c r="P612" t="s">
        <v>3858</v>
      </c>
      <c r="Q612" s="51">
        <v>4200</v>
      </c>
      <c r="R612" s="51">
        <v>4620</v>
      </c>
      <c r="S612" t="s">
        <v>3864</v>
      </c>
      <c r="T612" s="17">
        <v>44044</v>
      </c>
      <c r="U612" t="s">
        <v>3865</v>
      </c>
      <c r="V612" t="s">
        <v>3866</v>
      </c>
      <c r="W612" t="s">
        <v>95</v>
      </c>
      <c r="X612" t="s">
        <v>3867</v>
      </c>
      <c r="Y612" s="49">
        <v>611</v>
      </c>
    </row>
    <row r="613" spans="1:25">
      <c r="A613" s="49" t="s">
        <v>9</v>
      </c>
      <c r="B613" s="49" t="str">
        <f>IFERROR(IF(A613="","",A613&amp;COUNTIF(A$2:A613,A613)),"")</f>
        <v>化学10</v>
      </c>
      <c r="C613">
        <v>42</v>
      </c>
      <c r="D613">
        <v>612</v>
      </c>
      <c r="F613" t="s">
        <v>8</v>
      </c>
      <c r="G613" t="s">
        <v>3841</v>
      </c>
      <c r="H613" t="s">
        <v>388</v>
      </c>
      <c r="K613" s="50">
        <v>9784759814026</v>
      </c>
      <c r="L613" t="s">
        <v>3855</v>
      </c>
      <c r="M613" s="49" t="s">
        <v>3856</v>
      </c>
      <c r="O613" s="49" t="s">
        <v>3868</v>
      </c>
      <c r="P613" t="s">
        <v>3858</v>
      </c>
      <c r="Q613" s="51">
        <v>4200</v>
      </c>
      <c r="R613" s="51">
        <v>4620</v>
      </c>
      <c r="S613" t="s">
        <v>3869</v>
      </c>
      <c r="T613" s="17">
        <v>44531</v>
      </c>
      <c r="U613" t="s">
        <v>3870</v>
      </c>
      <c r="V613" t="s">
        <v>3871</v>
      </c>
      <c r="W613" t="s">
        <v>95</v>
      </c>
      <c r="X613" t="s">
        <v>3872</v>
      </c>
      <c r="Y613" s="49">
        <v>612</v>
      </c>
    </row>
    <row r="614" spans="1:25">
      <c r="A614" s="49" t="s">
        <v>9</v>
      </c>
      <c r="B614" s="49" t="str">
        <f>IFERROR(IF(A614="","",A614&amp;COUNTIF(A$2:A614,A614)),"")</f>
        <v>化学11</v>
      </c>
      <c r="C614">
        <v>43</v>
      </c>
      <c r="D614">
        <v>613</v>
      </c>
      <c r="F614" t="s">
        <v>8</v>
      </c>
      <c r="G614" t="s">
        <v>3841</v>
      </c>
      <c r="H614" t="s">
        <v>388</v>
      </c>
      <c r="K614" s="50">
        <v>9784759814019</v>
      </c>
      <c r="L614" t="s">
        <v>3855</v>
      </c>
      <c r="M614" s="49" t="s">
        <v>3856</v>
      </c>
      <c r="O614" s="49" t="s">
        <v>3873</v>
      </c>
      <c r="P614" t="s">
        <v>3874</v>
      </c>
      <c r="Q614" s="51">
        <v>4200</v>
      </c>
      <c r="R614" s="51">
        <v>4620</v>
      </c>
      <c r="S614" t="s">
        <v>3875</v>
      </c>
      <c r="T614" t="s">
        <v>3719</v>
      </c>
      <c r="U614" t="s">
        <v>3876</v>
      </c>
      <c r="V614" t="s">
        <v>3877</v>
      </c>
      <c r="W614" t="s">
        <v>95</v>
      </c>
      <c r="X614" t="s">
        <v>3878</v>
      </c>
      <c r="Y614" s="49">
        <v>613</v>
      </c>
    </row>
    <row r="615" spans="1:25">
      <c r="A615" s="49" t="s">
        <v>9</v>
      </c>
      <c r="B615" s="49" t="str">
        <f>IFERROR(IF(A615="","",A615&amp;COUNTIF(A$2:A615,A615)),"")</f>
        <v>化学12</v>
      </c>
      <c r="C615">
        <v>43</v>
      </c>
      <c r="D615">
        <v>614</v>
      </c>
      <c r="F615" t="s">
        <v>8</v>
      </c>
      <c r="G615" t="s">
        <v>3841</v>
      </c>
      <c r="H615" t="s">
        <v>388</v>
      </c>
      <c r="K615" s="50">
        <v>9784759813999</v>
      </c>
      <c r="L615" t="s">
        <v>3855</v>
      </c>
      <c r="M615" s="49" t="s">
        <v>3856</v>
      </c>
      <c r="O615" s="49" t="s">
        <v>3879</v>
      </c>
      <c r="P615" t="s">
        <v>3874</v>
      </c>
      <c r="Q615" s="51">
        <v>4200</v>
      </c>
      <c r="R615" s="51">
        <v>4620</v>
      </c>
      <c r="S615" t="s">
        <v>3880</v>
      </c>
      <c r="T615" t="s">
        <v>3881</v>
      </c>
      <c r="U615" t="s">
        <v>3882</v>
      </c>
      <c r="V615" t="s">
        <v>3883</v>
      </c>
      <c r="W615" t="s">
        <v>95</v>
      </c>
      <c r="X615" t="s">
        <v>3884</v>
      </c>
      <c r="Y615" s="49">
        <v>614</v>
      </c>
    </row>
    <row r="616" spans="1:25">
      <c r="A616" s="49" t="s">
        <v>9</v>
      </c>
      <c r="B616" s="49" t="str">
        <f>IFERROR(IF(A616="","",A616&amp;COUNTIF(A$2:A616,A616)),"")</f>
        <v>化学13</v>
      </c>
      <c r="C616">
        <v>43</v>
      </c>
      <c r="D616">
        <v>615</v>
      </c>
      <c r="F616" t="s">
        <v>8</v>
      </c>
      <c r="G616" t="s">
        <v>3841</v>
      </c>
      <c r="H616" t="s">
        <v>388</v>
      </c>
      <c r="K616" s="50">
        <v>9784759814002</v>
      </c>
      <c r="L616" t="s">
        <v>3855</v>
      </c>
      <c r="M616" s="49" t="s">
        <v>3856</v>
      </c>
      <c r="O616" s="49" t="s">
        <v>3885</v>
      </c>
      <c r="P616" t="s">
        <v>3874</v>
      </c>
      <c r="Q616" s="51">
        <v>4200</v>
      </c>
      <c r="R616" s="51">
        <v>4620</v>
      </c>
      <c r="S616" t="s">
        <v>3886</v>
      </c>
      <c r="T616" t="s">
        <v>3363</v>
      </c>
      <c r="U616" t="s">
        <v>3887</v>
      </c>
      <c r="V616" t="s">
        <v>3888</v>
      </c>
      <c r="W616" t="s">
        <v>95</v>
      </c>
      <c r="X616" t="s">
        <v>3889</v>
      </c>
      <c r="Y616" s="49">
        <v>615</v>
      </c>
    </row>
    <row r="617" spans="1:25">
      <c r="A617" s="49" t="s">
        <v>9</v>
      </c>
      <c r="B617" s="49" t="str">
        <f>IFERROR(IF(A617="","",A617&amp;COUNTIF(A$2:A617,A617)),"")</f>
        <v>化学14</v>
      </c>
      <c r="C617">
        <v>43</v>
      </c>
      <c r="D617">
        <v>616</v>
      </c>
      <c r="F617" t="s">
        <v>8</v>
      </c>
      <c r="G617" t="s">
        <v>3841</v>
      </c>
      <c r="H617" t="s">
        <v>388</v>
      </c>
      <c r="K617" s="50">
        <v>9784759820546</v>
      </c>
      <c r="L617" t="s">
        <v>3855</v>
      </c>
      <c r="M617" s="49" t="s">
        <v>3856</v>
      </c>
      <c r="O617" s="49" t="s">
        <v>3890</v>
      </c>
      <c r="P617" t="s">
        <v>3891</v>
      </c>
      <c r="Q617" s="51">
        <v>4000</v>
      </c>
      <c r="R617" s="51">
        <v>4400</v>
      </c>
      <c r="S617" t="s">
        <v>3892</v>
      </c>
      <c r="T617" t="s">
        <v>3363</v>
      </c>
      <c r="U617" t="s">
        <v>3893</v>
      </c>
      <c r="V617" t="s">
        <v>3894</v>
      </c>
      <c r="W617" t="s">
        <v>95</v>
      </c>
      <c r="X617" t="s">
        <v>3895</v>
      </c>
      <c r="Y617" s="49">
        <v>616</v>
      </c>
    </row>
    <row r="618" spans="1:25">
      <c r="A618" s="49" t="s">
        <v>9</v>
      </c>
      <c r="B618" s="49" t="str">
        <f>IFERROR(IF(A618="","",A618&amp;COUNTIF(A$2:A618,A618)),"")</f>
        <v>化学15</v>
      </c>
      <c r="C618">
        <v>43</v>
      </c>
      <c r="D618">
        <v>617</v>
      </c>
      <c r="F618" t="s">
        <v>8</v>
      </c>
      <c r="G618" t="s">
        <v>3841</v>
      </c>
      <c r="H618" t="s">
        <v>388</v>
      </c>
      <c r="K618" s="50">
        <v>9784759813982</v>
      </c>
      <c r="L618" t="s">
        <v>3855</v>
      </c>
      <c r="M618" s="49" t="s">
        <v>3856</v>
      </c>
      <c r="O618" s="49" t="s">
        <v>3896</v>
      </c>
      <c r="P618" t="s">
        <v>3874</v>
      </c>
      <c r="Q618" s="51">
        <v>4200</v>
      </c>
      <c r="R618" s="51">
        <v>4620</v>
      </c>
      <c r="S618" t="s">
        <v>3897</v>
      </c>
      <c r="T618" t="s">
        <v>3898</v>
      </c>
      <c r="U618" t="s">
        <v>3876</v>
      </c>
      <c r="V618" t="s">
        <v>3899</v>
      </c>
      <c r="W618" t="s">
        <v>95</v>
      </c>
      <c r="X618" t="s">
        <v>3900</v>
      </c>
      <c r="Y618" s="49">
        <v>617</v>
      </c>
    </row>
    <row r="619" spans="1:25">
      <c r="A619" s="49" t="s">
        <v>9</v>
      </c>
      <c r="B619" s="49" t="str">
        <f>IFERROR(IF(A619="","",A619&amp;COUNTIF(A$2:A619,A619)),"")</f>
        <v>化学16</v>
      </c>
      <c r="C619">
        <v>43</v>
      </c>
      <c r="D619">
        <v>618</v>
      </c>
      <c r="F619" t="s">
        <v>8</v>
      </c>
      <c r="G619" t="s">
        <v>3841</v>
      </c>
      <c r="H619" t="s">
        <v>388</v>
      </c>
      <c r="K619" s="50">
        <v>9784759813975</v>
      </c>
      <c r="L619" t="s">
        <v>3855</v>
      </c>
      <c r="M619" s="49" t="s">
        <v>3856</v>
      </c>
      <c r="O619" s="49" t="s">
        <v>3901</v>
      </c>
      <c r="P619" t="s">
        <v>3874</v>
      </c>
      <c r="Q619" s="51">
        <v>4200</v>
      </c>
      <c r="R619" s="51">
        <v>4620</v>
      </c>
      <c r="S619" t="s">
        <v>3902</v>
      </c>
      <c r="T619" t="s">
        <v>3903</v>
      </c>
      <c r="U619" t="s">
        <v>3876</v>
      </c>
      <c r="V619" t="s">
        <v>3904</v>
      </c>
      <c r="W619" t="s">
        <v>95</v>
      </c>
      <c r="X619" t="s">
        <v>3905</v>
      </c>
      <c r="Y619" s="49">
        <v>618</v>
      </c>
    </row>
    <row r="620" spans="1:25">
      <c r="A620" s="49" t="s">
        <v>9</v>
      </c>
      <c r="B620" s="49" t="str">
        <f>IFERROR(IF(A620="","",A620&amp;COUNTIF(A$2:A620,A620)),"")</f>
        <v>化学17</v>
      </c>
      <c r="C620">
        <v>43</v>
      </c>
      <c r="D620">
        <v>619</v>
      </c>
      <c r="F620" t="s">
        <v>8</v>
      </c>
      <c r="G620" t="s">
        <v>3841</v>
      </c>
      <c r="H620" t="s">
        <v>388</v>
      </c>
      <c r="K620" s="50">
        <v>9784759814200</v>
      </c>
      <c r="L620" t="s">
        <v>3855</v>
      </c>
      <c r="M620" s="49" t="s">
        <v>3856</v>
      </c>
      <c r="O620" s="49" t="s">
        <v>3906</v>
      </c>
      <c r="P620" t="s">
        <v>3907</v>
      </c>
      <c r="Q620" s="51">
        <v>7400</v>
      </c>
      <c r="R620" s="51">
        <v>8140</v>
      </c>
      <c r="S620" t="s">
        <v>3908</v>
      </c>
      <c r="T620" t="s">
        <v>3608</v>
      </c>
      <c r="U620" t="s">
        <v>3909</v>
      </c>
      <c r="V620" t="s">
        <v>3910</v>
      </c>
      <c r="W620" t="s">
        <v>95</v>
      </c>
      <c r="X620" t="s">
        <v>3911</v>
      </c>
      <c r="Y620" s="49">
        <v>619</v>
      </c>
    </row>
    <row r="621" spans="1:25">
      <c r="A621" s="49" t="s">
        <v>9</v>
      </c>
      <c r="B621" s="49" t="str">
        <f>IFERROR(IF(A621="","",A621&amp;COUNTIF(A$2:A621,A621)),"")</f>
        <v>化学18</v>
      </c>
      <c r="C621">
        <v>43</v>
      </c>
      <c r="D621">
        <v>620</v>
      </c>
      <c r="F621" t="s">
        <v>8</v>
      </c>
      <c r="G621" t="s">
        <v>3841</v>
      </c>
      <c r="H621" t="s">
        <v>388</v>
      </c>
      <c r="K621" s="50">
        <v>9784759818390</v>
      </c>
      <c r="L621" t="s">
        <v>3855</v>
      </c>
      <c r="M621" s="49" t="s">
        <v>3856</v>
      </c>
      <c r="O621" s="49" t="s">
        <v>3912</v>
      </c>
      <c r="P621" t="s">
        <v>3913</v>
      </c>
      <c r="Q621" s="51">
        <v>22000</v>
      </c>
      <c r="R621" s="51">
        <v>24200</v>
      </c>
      <c r="S621" t="s">
        <v>3914</v>
      </c>
      <c r="T621" t="s">
        <v>3401</v>
      </c>
      <c r="U621" t="s">
        <v>3915</v>
      </c>
      <c r="V621" t="s">
        <v>3916</v>
      </c>
      <c r="W621" t="s">
        <v>95</v>
      </c>
      <c r="X621" t="s">
        <v>3917</v>
      </c>
      <c r="Y621" s="49">
        <v>620</v>
      </c>
    </row>
    <row r="622" spans="1:25">
      <c r="A622" s="49" t="s">
        <v>9</v>
      </c>
      <c r="B622" s="49" t="str">
        <f>IFERROR(IF(A622="","",A622&amp;COUNTIF(A$2:A622,A622)),"")</f>
        <v>化学19</v>
      </c>
      <c r="C622">
        <v>43</v>
      </c>
      <c r="D622">
        <v>621</v>
      </c>
      <c r="F622" t="s">
        <v>8</v>
      </c>
      <c r="G622" t="s">
        <v>3841</v>
      </c>
      <c r="H622" t="s">
        <v>388</v>
      </c>
      <c r="K622" s="50">
        <v>9784759814149</v>
      </c>
      <c r="L622" t="s">
        <v>3855</v>
      </c>
      <c r="M622" s="49" t="s">
        <v>3856</v>
      </c>
      <c r="O622" s="49" t="s">
        <v>3918</v>
      </c>
      <c r="P622" t="s">
        <v>3919</v>
      </c>
      <c r="Q622" s="51">
        <v>9500</v>
      </c>
      <c r="R622" s="51">
        <v>10450</v>
      </c>
      <c r="S622" t="s">
        <v>3920</v>
      </c>
      <c r="T622" t="s">
        <v>3921</v>
      </c>
      <c r="U622" t="s">
        <v>1601</v>
      </c>
      <c r="V622" t="s">
        <v>3922</v>
      </c>
      <c r="W622" t="s">
        <v>95</v>
      </c>
      <c r="X622" t="s">
        <v>3923</v>
      </c>
      <c r="Y622" s="49">
        <v>621</v>
      </c>
    </row>
    <row r="623" spans="1:25">
      <c r="A623" s="49" t="s">
        <v>9</v>
      </c>
      <c r="B623" s="49" t="str">
        <f>IFERROR(IF(A623="","",A623&amp;COUNTIF(A$2:A623,A623)),"")</f>
        <v>化学20</v>
      </c>
      <c r="C623">
        <v>43</v>
      </c>
      <c r="D623">
        <v>622</v>
      </c>
      <c r="F623" t="s">
        <v>8</v>
      </c>
      <c r="G623" t="s">
        <v>3841</v>
      </c>
      <c r="H623" t="s">
        <v>388</v>
      </c>
      <c r="K623" s="50">
        <v>9784759814118</v>
      </c>
      <c r="L623" t="s">
        <v>3855</v>
      </c>
      <c r="M623" s="49" t="s">
        <v>3856</v>
      </c>
      <c r="O623" s="49" t="s">
        <v>3924</v>
      </c>
      <c r="P623" t="s">
        <v>3925</v>
      </c>
      <c r="Q623" s="51">
        <v>12000</v>
      </c>
      <c r="R623" s="51">
        <v>13200</v>
      </c>
      <c r="S623" t="s">
        <v>3926</v>
      </c>
      <c r="T623" t="s">
        <v>3483</v>
      </c>
      <c r="U623" t="s">
        <v>3927</v>
      </c>
      <c r="V623" t="s">
        <v>3928</v>
      </c>
      <c r="W623" t="s">
        <v>95</v>
      </c>
      <c r="X623" t="s">
        <v>3929</v>
      </c>
      <c r="Y623" s="49">
        <v>622</v>
      </c>
    </row>
    <row r="624" spans="1:25">
      <c r="A624" s="49" t="s">
        <v>9</v>
      </c>
      <c r="B624" s="49" t="str">
        <f>IFERROR(IF(A624="","",A624&amp;COUNTIF(A$2:A624,A624)),"")</f>
        <v>化学21</v>
      </c>
      <c r="C624">
        <v>43</v>
      </c>
      <c r="D624">
        <v>623</v>
      </c>
      <c r="F624" t="s">
        <v>8</v>
      </c>
      <c r="G624" t="s">
        <v>3841</v>
      </c>
      <c r="H624" t="s">
        <v>388</v>
      </c>
      <c r="K624" s="50">
        <v>9784759819588</v>
      </c>
      <c r="L624" t="s">
        <v>3855</v>
      </c>
      <c r="M624" s="49" t="s">
        <v>3856</v>
      </c>
      <c r="O624" s="49" t="s">
        <v>3930</v>
      </c>
      <c r="P624" t="s">
        <v>3931</v>
      </c>
      <c r="Q624" s="51">
        <v>8000</v>
      </c>
      <c r="R624" s="51">
        <v>8800</v>
      </c>
      <c r="S624" t="s">
        <v>3932</v>
      </c>
      <c r="T624" t="s">
        <v>3627</v>
      </c>
      <c r="U624" t="s">
        <v>3933</v>
      </c>
      <c r="V624" t="s">
        <v>3934</v>
      </c>
      <c r="W624" t="s">
        <v>95</v>
      </c>
      <c r="X624" t="s">
        <v>3935</v>
      </c>
      <c r="Y624" s="49">
        <v>623</v>
      </c>
    </row>
    <row r="625" spans="1:25">
      <c r="A625" s="49" t="s">
        <v>9</v>
      </c>
      <c r="B625" s="49" t="str">
        <f>IFERROR(IF(A625="","",A625&amp;COUNTIF(A$2:A625,A625)),"")</f>
        <v>化学22</v>
      </c>
      <c r="C625">
        <v>43</v>
      </c>
      <c r="D625">
        <v>624</v>
      </c>
      <c r="F625" t="s">
        <v>8</v>
      </c>
      <c r="G625" t="s">
        <v>3841</v>
      </c>
      <c r="H625" t="s">
        <v>388</v>
      </c>
      <c r="K625" s="50">
        <v>9784759819618</v>
      </c>
      <c r="L625" t="s">
        <v>3855</v>
      </c>
      <c r="M625" s="49" t="s">
        <v>3856</v>
      </c>
      <c r="O625" s="49" t="s">
        <v>3936</v>
      </c>
      <c r="P625" t="s">
        <v>3937</v>
      </c>
      <c r="Q625" s="51">
        <v>6800</v>
      </c>
      <c r="R625" s="51">
        <v>7480</v>
      </c>
      <c r="S625" t="s">
        <v>3938</v>
      </c>
      <c r="T625" t="s">
        <v>3939</v>
      </c>
      <c r="U625" t="s">
        <v>3940</v>
      </c>
      <c r="V625" t="s">
        <v>3941</v>
      </c>
      <c r="W625" t="s">
        <v>95</v>
      </c>
      <c r="X625" t="s">
        <v>3942</v>
      </c>
      <c r="Y625" s="49">
        <v>624</v>
      </c>
    </row>
    <row r="626" spans="1:25">
      <c r="A626" s="49" t="s">
        <v>9</v>
      </c>
      <c r="B626" s="49" t="str">
        <f>IFERROR(IF(A626="","",A626&amp;COUNTIF(A$2:A626,A626)),"")</f>
        <v>化学23</v>
      </c>
      <c r="C626">
        <v>43</v>
      </c>
      <c r="D626">
        <v>625</v>
      </c>
      <c r="F626" t="s">
        <v>8</v>
      </c>
      <c r="G626" t="s">
        <v>3841</v>
      </c>
      <c r="H626" t="s">
        <v>388</v>
      </c>
      <c r="K626" s="50">
        <v>9784759813968</v>
      </c>
      <c r="L626" t="s">
        <v>3855</v>
      </c>
      <c r="M626" s="49" t="s">
        <v>3856</v>
      </c>
      <c r="O626" s="49" t="s">
        <v>3943</v>
      </c>
      <c r="P626" t="s">
        <v>3874</v>
      </c>
      <c r="Q626" s="51">
        <v>4200</v>
      </c>
      <c r="R626" s="51">
        <v>4620</v>
      </c>
      <c r="S626" t="s">
        <v>3944</v>
      </c>
      <c r="T626" t="s">
        <v>3903</v>
      </c>
      <c r="U626" t="s">
        <v>3887</v>
      </c>
      <c r="V626" t="s">
        <v>3945</v>
      </c>
      <c r="W626" t="s">
        <v>95</v>
      </c>
      <c r="X626" t="s">
        <v>3946</v>
      </c>
      <c r="Y626" s="49">
        <v>625</v>
      </c>
    </row>
    <row r="627" spans="1:25">
      <c r="A627" s="49" t="s">
        <v>9</v>
      </c>
      <c r="B627" s="49" t="str">
        <f>IFERROR(IF(A627="","",A627&amp;COUNTIF(A$2:A627,A627)),"")</f>
        <v>化学24</v>
      </c>
      <c r="C627">
        <v>43</v>
      </c>
      <c r="D627">
        <v>626</v>
      </c>
      <c r="F627" t="s">
        <v>8</v>
      </c>
      <c r="G627" t="s">
        <v>3841</v>
      </c>
      <c r="H627" t="s">
        <v>388</v>
      </c>
      <c r="K627" s="50">
        <v>9784759813951</v>
      </c>
      <c r="L627" t="s">
        <v>3855</v>
      </c>
      <c r="M627" s="49" t="s">
        <v>3856</v>
      </c>
      <c r="O627" s="49" t="s">
        <v>3947</v>
      </c>
      <c r="P627" t="s">
        <v>3874</v>
      </c>
      <c r="Q627" s="51">
        <v>4200</v>
      </c>
      <c r="R627" s="51">
        <v>4620</v>
      </c>
      <c r="S627" t="s">
        <v>3948</v>
      </c>
      <c r="T627" t="s">
        <v>3903</v>
      </c>
      <c r="U627" t="s">
        <v>3887</v>
      </c>
      <c r="V627" t="s">
        <v>3949</v>
      </c>
      <c r="W627" t="s">
        <v>95</v>
      </c>
      <c r="X627" t="s">
        <v>3950</v>
      </c>
      <c r="Y627" s="49">
        <v>626</v>
      </c>
    </row>
    <row r="628" spans="1:25">
      <c r="A628" s="49" t="s">
        <v>9</v>
      </c>
      <c r="B628" s="49" t="str">
        <f>IFERROR(IF(A628="","",A628&amp;COUNTIF(A$2:A628,A628)),"")</f>
        <v>化学25</v>
      </c>
      <c r="C628">
        <v>43</v>
      </c>
      <c r="D628">
        <v>627</v>
      </c>
      <c r="F628" t="s">
        <v>8</v>
      </c>
      <c r="G628" t="s">
        <v>3841</v>
      </c>
      <c r="H628" t="s">
        <v>388</v>
      </c>
      <c r="K628" s="50">
        <v>9784759814040</v>
      </c>
      <c r="L628" t="s">
        <v>3855</v>
      </c>
      <c r="M628" s="49" t="s">
        <v>3856</v>
      </c>
      <c r="O628" s="49" t="s">
        <v>3951</v>
      </c>
      <c r="P628" t="s">
        <v>3858</v>
      </c>
      <c r="Q628" s="51">
        <v>4200</v>
      </c>
      <c r="R628" s="51">
        <v>4620</v>
      </c>
      <c r="S628" t="s">
        <v>3952</v>
      </c>
      <c r="T628" s="17">
        <v>44652</v>
      </c>
      <c r="U628" t="s">
        <v>3870</v>
      </c>
      <c r="V628" t="s">
        <v>3953</v>
      </c>
      <c r="W628" t="s">
        <v>95</v>
      </c>
      <c r="X628" t="s">
        <v>3954</v>
      </c>
      <c r="Y628" s="49">
        <v>627</v>
      </c>
    </row>
    <row r="629" spans="1:25">
      <c r="A629" s="49" t="s">
        <v>9</v>
      </c>
      <c r="B629" s="49" t="str">
        <f>IFERROR(IF(A629="","",A629&amp;COUNTIF(A$2:A629,A629)),"")</f>
        <v>化学26</v>
      </c>
      <c r="C629">
        <v>43</v>
      </c>
      <c r="D629">
        <v>628</v>
      </c>
      <c r="F629" t="s">
        <v>8</v>
      </c>
      <c r="G629" t="s">
        <v>3841</v>
      </c>
      <c r="H629" t="s">
        <v>388</v>
      </c>
      <c r="K629" s="50">
        <v>9784798503073</v>
      </c>
      <c r="L629" t="s">
        <v>1590</v>
      </c>
      <c r="M629" s="49" t="s">
        <v>1591</v>
      </c>
      <c r="O629" s="49" t="s">
        <v>3955</v>
      </c>
      <c r="P629" t="s">
        <v>3956</v>
      </c>
      <c r="Q629" s="51">
        <v>6000</v>
      </c>
      <c r="R629" s="51">
        <v>6600</v>
      </c>
      <c r="S629" t="s">
        <v>3957</v>
      </c>
      <c r="T629" t="s">
        <v>3768</v>
      </c>
      <c r="U629" t="s">
        <v>3958</v>
      </c>
      <c r="V629" t="s">
        <v>3959</v>
      </c>
      <c r="W629" t="s">
        <v>95</v>
      </c>
      <c r="X629" t="s">
        <v>3960</v>
      </c>
      <c r="Y629" s="49">
        <v>628</v>
      </c>
    </row>
    <row r="630" spans="1:25">
      <c r="A630" s="49" t="s">
        <v>9</v>
      </c>
      <c r="B630" s="49" t="str">
        <f>IFERROR(IF(A630="","",A630&amp;COUNTIF(A$2:A630,A630)),"")</f>
        <v>化学27</v>
      </c>
      <c r="C630">
        <v>44</v>
      </c>
      <c r="D630">
        <v>629</v>
      </c>
      <c r="F630" t="s">
        <v>8</v>
      </c>
      <c r="G630" t="s">
        <v>3841</v>
      </c>
      <c r="H630" t="s">
        <v>388</v>
      </c>
      <c r="K630" s="50">
        <v>9784798503080</v>
      </c>
      <c r="L630" t="s">
        <v>1590</v>
      </c>
      <c r="M630" s="49" t="s">
        <v>1591</v>
      </c>
      <c r="O630" s="49" t="s">
        <v>3961</v>
      </c>
      <c r="P630" t="s">
        <v>3956</v>
      </c>
      <c r="Q630" s="51">
        <v>6000</v>
      </c>
      <c r="R630" s="51">
        <v>6600</v>
      </c>
      <c r="S630" t="s">
        <v>3957</v>
      </c>
      <c r="T630" t="s">
        <v>3768</v>
      </c>
      <c r="U630" t="s">
        <v>3962</v>
      </c>
      <c r="V630" t="s">
        <v>3963</v>
      </c>
      <c r="W630" t="s">
        <v>95</v>
      </c>
      <c r="X630" t="s">
        <v>3964</v>
      </c>
      <c r="Y630" s="49">
        <v>629</v>
      </c>
    </row>
    <row r="631" spans="1:25">
      <c r="A631" s="49" t="s">
        <v>9</v>
      </c>
      <c r="B631" s="49" t="str">
        <f>IFERROR(IF(A631="","",A631&amp;COUNTIF(A$2:A631,A631)),"")</f>
        <v>化学28</v>
      </c>
      <c r="C631">
        <v>44</v>
      </c>
      <c r="D631">
        <v>630</v>
      </c>
      <c r="F631" t="s">
        <v>8</v>
      </c>
      <c r="G631" t="s">
        <v>3841</v>
      </c>
      <c r="H631" t="s">
        <v>388</v>
      </c>
      <c r="K631" s="50">
        <v>9784764960466</v>
      </c>
      <c r="L631" t="s">
        <v>144</v>
      </c>
      <c r="M631" s="49" t="s">
        <v>145</v>
      </c>
      <c r="O631" s="49" t="s">
        <v>3965</v>
      </c>
      <c r="P631" t="s">
        <v>3966</v>
      </c>
      <c r="Q631" s="51">
        <v>3000</v>
      </c>
      <c r="R631" s="51">
        <v>3300</v>
      </c>
      <c r="S631" t="s">
        <v>3967</v>
      </c>
      <c r="T631" t="s">
        <v>3968</v>
      </c>
      <c r="U631" t="s">
        <v>3969</v>
      </c>
      <c r="V631" t="s">
        <v>3970</v>
      </c>
      <c r="W631" t="s">
        <v>95</v>
      </c>
      <c r="X631" t="s">
        <v>3971</v>
      </c>
      <c r="Y631" s="49">
        <v>630</v>
      </c>
    </row>
    <row r="632" spans="1:25">
      <c r="A632" s="49" t="s">
        <v>9</v>
      </c>
      <c r="B632" s="49" t="str">
        <f>IFERROR(IF(A632="","",A632&amp;COUNTIF(A$2:A632,A632)),"")</f>
        <v>化学29</v>
      </c>
      <c r="C632">
        <v>44</v>
      </c>
      <c r="D632">
        <v>631</v>
      </c>
      <c r="F632" t="s">
        <v>8</v>
      </c>
      <c r="G632" t="s">
        <v>3841</v>
      </c>
      <c r="H632" t="s">
        <v>388</v>
      </c>
      <c r="K632" s="50">
        <v>9784764906549</v>
      </c>
      <c r="L632" t="s">
        <v>144</v>
      </c>
      <c r="M632" s="49" t="s">
        <v>145</v>
      </c>
      <c r="O632" s="49" t="s">
        <v>3972</v>
      </c>
      <c r="P632" t="s">
        <v>3973</v>
      </c>
      <c r="Q632" s="51">
        <v>4000</v>
      </c>
      <c r="R632" s="51">
        <v>4400</v>
      </c>
      <c r="S632" t="s">
        <v>3974</v>
      </c>
      <c r="T632" t="s">
        <v>3421</v>
      </c>
      <c r="U632" t="s">
        <v>1110</v>
      </c>
      <c r="V632" t="s">
        <v>3975</v>
      </c>
      <c r="W632" t="s">
        <v>95</v>
      </c>
      <c r="X632" t="s">
        <v>3976</v>
      </c>
      <c r="Y632" s="49">
        <v>631</v>
      </c>
    </row>
    <row r="633" spans="1:25">
      <c r="A633" s="49" t="s">
        <v>9</v>
      </c>
      <c r="B633" s="49" t="str">
        <f>IFERROR(IF(A633="","",A633&amp;COUNTIF(A$2:A633,A633)),"")</f>
        <v>化学30</v>
      </c>
      <c r="C633">
        <v>44</v>
      </c>
      <c r="D633">
        <v>632</v>
      </c>
      <c r="F633" t="s">
        <v>8</v>
      </c>
      <c r="G633" t="s">
        <v>3841</v>
      </c>
      <c r="H633" t="s">
        <v>388</v>
      </c>
      <c r="K633" s="50">
        <v>9784764960237</v>
      </c>
      <c r="L633" t="s">
        <v>144</v>
      </c>
      <c r="M633" s="49" t="s">
        <v>145</v>
      </c>
      <c r="O633" s="49" t="s">
        <v>3977</v>
      </c>
      <c r="P633" t="s">
        <v>3978</v>
      </c>
      <c r="Q633" s="51">
        <v>3200</v>
      </c>
      <c r="R633" s="51">
        <v>3520</v>
      </c>
      <c r="S633" t="s">
        <v>3979</v>
      </c>
      <c r="T633" t="s">
        <v>3881</v>
      </c>
      <c r="U633" t="s">
        <v>2664</v>
      </c>
      <c r="V633" t="s">
        <v>3980</v>
      </c>
      <c r="W633" t="s">
        <v>95</v>
      </c>
      <c r="X633" t="s">
        <v>3981</v>
      </c>
      <c r="Y633" s="49">
        <v>632</v>
      </c>
    </row>
    <row r="634" spans="1:25">
      <c r="A634" s="49" t="s">
        <v>9</v>
      </c>
      <c r="B634" s="49" t="str">
        <f>IFERROR(IF(A634="","",A634&amp;COUNTIF(A$2:A634,A634)),"")</f>
        <v>化学31</v>
      </c>
      <c r="C634">
        <v>44</v>
      </c>
      <c r="D634">
        <v>633</v>
      </c>
      <c r="F634" t="s">
        <v>8</v>
      </c>
      <c r="G634" t="s">
        <v>3841</v>
      </c>
      <c r="H634" t="s">
        <v>388</v>
      </c>
      <c r="K634" s="50">
        <v>9784764906310</v>
      </c>
      <c r="L634" t="s">
        <v>144</v>
      </c>
      <c r="M634" s="49" t="s">
        <v>145</v>
      </c>
      <c r="O634" s="49" t="s">
        <v>3982</v>
      </c>
      <c r="P634" t="s">
        <v>3983</v>
      </c>
      <c r="Q634" s="51">
        <v>3100</v>
      </c>
      <c r="R634" s="51">
        <v>3410</v>
      </c>
      <c r="S634" t="s">
        <v>3984</v>
      </c>
      <c r="T634" t="s">
        <v>3388</v>
      </c>
      <c r="U634" t="s">
        <v>3985</v>
      </c>
      <c r="V634" t="s">
        <v>3986</v>
      </c>
      <c r="W634" t="s">
        <v>95</v>
      </c>
      <c r="X634" t="s">
        <v>3987</v>
      </c>
      <c r="Y634" s="49">
        <v>633</v>
      </c>
    </row>
    <row r="635" spans="1:25">
      <c r="A635" s="49" t="s">
        <v>9</v>
      </c>
      <c r="B635" s="49" t="str">
        <f>IFERROR(IF(A635="","",A635&amp;COUNTIF(A$2:A635,A635)),"")</f>
        <v>化学32</v>
      </c>
      <c r="C635">
        <v>44</v>
      </c>
      <c r="D635">
        <v>634</v>
      </c>
      <c r="F635" t="s">
        <v>8</v>
      </c>
      <c r="G635" t="s">
        <v>3841</v>
      </c>
      <c r="H635" t="s">
        <v>388</v>
      </c>
      <c r="K635" s="50">
        <v>9784764906150</v>
      </c>
      <c r="L635" t="s">
        <v>144</v>
      </c>
      <c r="M635" s="49" t="s">
        <v>145</v>
      </c>
      <c r="O635" s="49" t="s">
        <v>3988</v>
      </c>
      <c r="P635" t="s">
        <v>3989</v>
      </c>
      <c r="Q635" s="51">
        <v>3500</v>
      </c>
      <c r="R635" s="51">
        <v>3850</v>
      </c>
      <c r="S635" t="s">
        <v>3990</v>
      </c>
      <c r="T635" t="s">
        <v>3407</v>
      </c>
      <c r="U635" t="s">
        <v>3985</v>
      </c>
      <c r="V635" t="s">
        <v>3991</v>
      </c>
      <c r="W635" t="s">
        <v>95</v>
      </c>
      <c r="X635" t="s">
        <v>3992</v>
      </c>
      <c r="Y635" s="49">
        <v>634</v>
      </c>
    </row>
    <row r="636" spans="1:25">
      <c r="A636" s="49" t="s">
        <v>9</v>
      </c>
      <c r="B636" s="49" t="str">
        <f>IFERROR(IF(A636="","",A636&amp;COUNTIF(A$2:A636,A636)),"")</f>
        <v>化学33</v>
      </c>
      <c r="C636">
        <v>44</v>
      </c>
      <c r="D636">
        <v>635</v>
      </c>
      <c r="F636" t="s">
        <v>8</v>
      </c>
      <c r="G636" t="s">
        <v>3841</v>
      </c>
      <c r="H636" t="s">
        <v>388</v>
      </c>
      <c r="K636" s="50">
        <v>9784065295823</v>
      </c>
      <c r="L636" t="s">
        <v>332</v>
      </c>
      <c r="M636" s="49" t="s">
        <v>333</v>
      </c>
      <c r="O636" s="49" t="s">
        <v>3993</v>
      </c>
      <c r="P636" t="s">
        <v>3994</v>
      </c>
      <c r="Q636" s="51">
        <v>5000</v>
      </c>
      <c r="R636" s="51">
        <v>5500</v>
      </c>
      <c r="S636" t="s">
        <v>3995</v>
      </c>
      <c r="T636" t="s">
        <v>3356</v>
      </c>
      <c r="U636" t="s">
        <v>491</v>
      </c>
      <c r="V636" t="s">
        <v>3996</v>
      </c>
      <c r="W636" t="s">
        <v>95</v>
      </c>
      <c r="X636" t="s">
        <v>3997</v>
      </c>
      <c r="Y636" s="49">
        <v>635</v>
      </c>
    </row>
    <row r="637" spans="1:25">
      <c r="A637" s="49" t="s">
        <v>9</v>
      </c>
      <c r="B637" s="49" t="str">
        <f>IFERROR(IF(A637="","",A637&amp;COUNTIF(A$2:A637,A637)),"")</f>
        <v>化学34</v>
      </c>
      <c r="C637">
        <v>44</v>
      </c>
      <c r="D637">
        <v>636</v>
      </c>
      <c r="F637" t="s">
        <v>8</v>
      </c>
      <c r="G637" t="s">
        <v>3841</v>
      </c>
      <c r="H637" t="s">
        <v>388</v>
      </c>
      <c r="K637" s="50">
        <v>9784065261262</v>
      </c>
      <c r="L637" t="s">
        <v>332</v>
      </c>
      <c r="M637" s="49" t="s">
        <v>333</v>
      </c>
      <c r="O637" s="49" t="s">
        <v>3998</v>
      </c>
      <c r="P637" t="s">
        <v>3999</v>
      </c>
      <c r="Q637" s="51">
        <v>3800</v>
      </c>
      <c r="R637" s="51">
        <v>4180</v>
      </c>
      <c r="S637" t="s">
        <v>4000</v>
      </c>
      <c r="T637" t="s">
        <v>4001</v>
      </c>
      <c r="U637" t="s">
        <v>181</v>
      </c>
      <c r="V637" t="s">
        <v>4002</v>
      </c>
      <c r="W637" t="s">
        <v>95</v>
      </c>
      <c r="X637" t="s">
        <v>4003</v>
      </c>
      <c r="Y637" s="49">
        <v>636</v>
      </c>
    </row>
    <row r="638" spans="1:25">
      <c r="A638" s="49" t="s">
        <v>9</v>
      </c>
      <c r="B638" s="49" t="str">
        <f>IFERROR(IF(A638="","",A638&amp;COUNTIF(A$2:A638,A638)),"")</f>
        <v>化学35</v>
      </c>
      <c r="C638">
        <v>44</v>
      </c>
      <c r="D638">
        <v>637</v>
      </c>
      <c r="F638" t="s">
        <v>8</v>
      </c>
      <c r="G638" t="s">
        <v>3841</v>
      </c>
      <c r="H638" t="s">
        <v>388</v>
      </c>
      <c r="K638" s="50">
        <v>9784065238059</v>
      </c>
      <c r="L638" t="s">
        <v>332</v>
      </c>
      <c r="M638" s="49" t="s">
        <v>333</v>
      </c>
      <c r="O638" s="49" t="s">
        <v>4004</v>
      </c>
      <c r="P638" t="s">
        <v>4005</v>
      </c>
      <c r="Q638" s="51">
        <v>5400</v>
      </c>
      <c r="R638" s="51">
        <v>5940</v>
      </c>
      <c r="S638" t="s">
        <v>4006</v>
      </c>
      <c r="T638" t="s">
        <v>3881</v>
      </c>
      <c r="U638" t="s">
        <v>1161</v>
      </c>
      <c r="V638" t="s">
        <v>4007</v>
      </c>
      <c r="W638" t="s">
        <v>95</v>
      </c>
      <c r="X638" t="s">
        <v>4008</v>
      </c>
      <c r="Y638" s="49">
        <v>637</v>
      </c>
    </row>
    <row r="639" spans="1:25">
      <c r="A639" s="49" t="s">
        <v>9</v>
      </c>
      <c r="B639" s="49" t="str">
        <f>IFERROR(IF(A639="","",A639&amp;COUNTIF(A$2:A639,A639)),"")</f>
        <v>化学36</v>
      </c>
      <c r="C639">
        <v>44</v>
      </c>
      <c r="D639">
        <v>638</v>
      </c>
      <c r="F639" t="s">
        <v>8</v>
      </c>
      <c r="G639" t="s">
        <v>3841</v>
      </c>
      <c r="H639" t="s">
        <v>388</v>
      </c>
      <c r="K639" s="50">
        <v>9784065225479</v>
      </c>
      <c r="L639" t="s">
        <v>332</v>
      </c>
      <c r="M639" s="49" t="s">
        <v>333</v>
      </c>
      <c r="O639" s="49" t="s">
        <v>4009</v>
      </c>
      <c r="P639" t="s">
        <v>4010</v>
      </c>
      <c r="Q639" s="51">
        <v>3200</v>
      </c>
      <c r="R639" s="51">
        <v>3520</v>
      </c>
      <c r="S639" t="s">
        <v>4011</v>
      </c>
      <c r="T639" t="s">
        <v>3640</v>
      </c>
      <c r="U639" t="s">
        <v>181</v>
      </c>
      <c r="V639" t="s">
        <v>4012</v>
      </c>
      <c r="W639" t="s">
        <v>95</v>
      </c>
      <c r="X639" t="s">
        <v>4013</v>
      </c>
      <c r="Y639" s="49">
        <v>638</v>
      </c>
    </row>
    <row r="640" spans="1:25">
      <c r="A640" s="49" t="s">
        <v>9</v>
      </c>
      <c r="B640" s="49" t="str">
        <f>IFERROR(IF(A640="","",A640&amp;COUNTIF(A$2:A640,A640)),"")</f>
        <v>化学37</v>
      </c>
      <c r="C640">
        <v>44</v>
      </c>
      <c r="D640">
        <v>639</v>
      </c>
      <c r="F640" t="s">
        <v>8</v>
      </c>
      <c r="G640" t="s">
        <v>3841</v>
      </c>
      <c r="H640" t="s">
        <v>388</v>
      </c>
      <c r="K640" s="50">
        <v>9784065238066</v>
      </c>
      <c r="L640" t="s">
        <v>332</v>
      </c>
      <c r="M640" s="49" t="s">
        <v>333</v>
      </c>
      <c r="O640" s="49" t="s">
        <v>4014</v>
      </c>
      <c r="P640" t="s">
        <v>4015</v>
      </c>
      <c r="Q640" s="51">
        <v>3400</v>
      </c>
      <c r="R640" s="51">
        <v>3740</v>
      </c>
      <c r="S640" t="s">
        <v>4016</v>
      </c>
      <c r="T640" t="s">
        <v>3881</v>
      </c>
      <c r="U640" t="s">
        <v>4017</v>
      </c>
      <c r="V640" t="s">
        <v>4018</v>
      </c>
      <c r="W640" t="s">
        <v>95</v>
      </c>
      <c r="X640" t="s">
        <v>4019</v>
      </c>
      <c r="Y640" s="49">
        <v>639</v>
      </c>
    </row>
    <row r="641" spans="1:25">
      <c r="A641" s="49" t="s">
        <v>9</v>
      </c>
      <c r="B641" s="49" t="str">
        <f>IFERROR(IF(A641="","",A641&amp;COUNTIF(A$2:A641,A641)),"")</f>
        <v>化学38</v>
      </c>
      <c r="C641">
        <v>44</v>
      </c>
      <c r="D641">
        <v>640</v>
      </c>
      <c r="F641" t="s">
        <v>8</v>
      </c>
      <c r="G641" t="s">
        <v>3841</v>
      </c>
      <c r="H641" t="s">
        <v>388</v>
      </c>
      <c r="K641" s="50">
        <v>9784065190050</v>
      </c>
      <c r="L641" t="s">
        <v>332</v>
      </c>
      <c r="M641" s="49" t="s">
        <v>333</v>
      </c>
      <c r="O641" s="49" t="s">
        <v>4020</v>
      </c>
      <c r="P641" t="s">
        <v>4021</v>
      </c>
      <c r="Q641" s="51">
        <v>9000</v>
      </c>
      <c r="R641" s="51">
        <v>9900</v>
      </c>
      <c r="S641" t="s">
        <v>4022</v>
      </c>
      <c r="T641" t="s">
        <v>3394</v>
      </c>
      <c r="U641" t="s">
        <v>2929</v>
      </c>
      <c r="V641" t="s">
        <v>4023</v>
      </c>
      <c r="W641" t="s">
        <v>95</v>
      </c>
      <c r="X641" t="s">
        <v>4024</v>
      </c>
      <c r="Y641" s="49">
        <v>640</v>
      </c>
    </row>
    <row r="642" spans="1:25">
      <c r="A642" s="49" t="s">
        <v>9</v>
      </c>
      <c r="B642" s="49" t="str">
        <f>IFERROR(IF(A642="","",A642&amp;COUNTIF(A$2:A642,A642)),"")</f>
        <v>化学39</v>
      </c>
      <c r="C642">
        <v>44</v>
      </c>
      <c r="D642">
        <v>641</v>
      </c>
      <c r="F642" t="s">
        <v>8</v>
      </c>
      <c r="G642" t="s">
        <v>3841</v>
      </c>
      <c r="H642" t="s">
        <v>388</v>
      </c>
      <c r="K642" s="50">
        <v>9784065218273</v>
      </c>
      <c r="L642" t="s">
        <v>332</v>
      </c>
      <c r="M642" s="49" t="s">
        <v>333</v>
      </c>
      <c r="O642" s="49" t="s">
        <v>4025</v>
      </c>
      <c r="P642" t="s">
        <v>4026</v>
      </c>
      <c r="Q642" s="51">
        <v>3800</v>
      </c>
      <c r="R642" s="51">
        <v>4180</v>
      </c>
      <c r="S642" t="s">
        <v>4027</v>
      </c>
      <c r="T642" t="s">
        <v>4028</v>
      </c>
      <c r="U642" t="s">
        <v>156</v>
      </c>
      <c r="V642" t="s">
        <v>4029</v>
      </c>
      <c r="W642" t="s">
        <v>95</v>
      </c>
      <c r="X642" t="s">
        <v>4030</v>
      </c>
      <c r="Y642" s="49">
        <v>641</v>
      </c>
    </row>
    <row r="643" spans="1:25">
      <c r="A643" s="49" t="s">
        <v>9</v>
      </c>
      <c r="B643" s="49" t="str">
        <f>IFERROR(IF(A643="","",A643&amp;COUNTIF(A$2:A643,A643)),"")</f>
        <v>化学40</v>
      </c>
      <c r="C643">
        <v>44</v>
      </c>
      <c r="D643">
        <v>642</v>
      </c>
      <c r="F643" t="s">
        <v>8</v>
      </c>
      <c r="G643" t="s">
        <v>3841</v>
      </c>
      <c r="H643" t="s">
        <v>388</v>
      </c>
      <c r="K643" s="50">
        <v>9784065207864</v>
      </c>
      <c r="L643" t="s">
        <v>332</v>
      </c>
      <c r="M643" s="49" t="s">
        <v>333</v>
      </c>
      <c r="O643" s="49" t="s">
        <v>4031</v>
      </c>
      <c r="P643" t="s">
        <v>4032</v>
      </c>
      <c r="Q643" s="51">
        <v>8500</v>
      </c>
      <c r="R643" s="51">
        <v>9350</v>
      </c>
      <c r="S643" t="s">
        <v>4033</v>
      </c>
      <c r="T643" t="s">
        <v>4028</v>
      </c>
      <c r="U643" t="s">
        <v>2929</v>
      </c>
      <c r="V643" t="s">
        <v>4034</v>
      </c>
      <c r="W643" t="s">
        <v>95</v>
      </c>
      <c r="X643" t="s">
        <v>4035</v>
      </c>
      <c r="Y643" s="49">
        <v>642</v>
      </c>
    </row>
    <row r="644" spans="1:25">
      <c r="A644" s="49" t="s">
        <v>9</v>
      </c>
      <c r="B644" s="49" t="str">
        <f>IFERROR(IF(A644="","",A644&amp;COUNTIF(A$2:A644,A644)),"")</f>
        <v>化学41</v>
      </c>
      <c r="C644">
        <v>44</v>
      </c>
      <c r="D644">
        <v>643</v>
      </c>
      <c r="F644" t="s">
        <v>8</v>
      </c>
      <c r="G644" t="s">
        <v>3841</v>
      </c>
      <c r="H644" t="s">
        <v>388</v>
      </c>
      <c r="K644" s="50">
        <v>9784065207871</v>
      </c>
      <c r="L644" t="s">
        <v>332</v>
      </c>
      <c r="M644" s="49" t="s">
        <v>333</v>
      </c>
      <c r="O644" s="49" t="s">
        <v>4036</v>
      </c>
      <c r="P644" t="s">
        <v>4037</v>
      </c>
      <c r="Q644" s="51">
        <v>5000</v>
      </c>
      <c r="R644" s="51">
        <v>5500</v>
      </c>
      <c r="S644" t="s">
        <v>4038</v>
      </c>
      <c r="T644" t="s">
        <v>3594</v>
      </c>
      <c r="U644" t="s">
        <v>491</v>
      </c>
      <c r="V644" t="s">
        <v>4039</v>
      </c>
      <c r="W644" t="s">
        <v>95</v>
      </c>
      <c r="X644" t="s">
        <v>4040</v>
      </c>
      <c r="Y644" s="49">
        <v>643</v>
      </c>
    </row>
    <row r="645" spans="1:25">
      <c r="A645" s="49" t="s">
        <v>9</v>
      </c>
      <c r="B645" s="49" t="str">
        <f>IFERROR(IF(A645="","",A645&amp;COUNTIF(A$2:A645,A645)),"")</f>
        <v>化学42</v>
      </c>
      <c r="C645">
        <v>44</v>
      </c>
      <c r="D645">
        <v>644</v>
      </c>
      <c r="F645" t="s">
        <v>8</v>
      </c>
      <c r="G645" t="s">
        <v>3841</v>
      </c>
      <c r="H645" t="s">
        <v>388</v>
      </c>
      <c r="K645" s="50">
        <v>9784065203866</v>
      </c>
      <c r="L645" t="s">
        <v>332</v>
      </c>
      <c r="M645" s="49" t="s">
        <v>333</v>
      </c>
      <c r="O645" s="49" t="s">
        <v>4041</v>
      </c>
      <c r="P645" t="s">
        <v>4042</v>
      </c>
      <c r="Q645" s="51">
        <v>5000</v>
      </c>
      <c r="R645" s="51">
        <v>5500</v>
      </c>
      <c r="S645" t="s">
        <v>4043</v>
      </c>
      <c r="T645" t="s">
        <v>3407</v>
      </c>
      <c r="U645" t="s">
        <v>1177</v>
      </c>
      <c r="V645" t="s">
        <v>4044</v>
      </c>
      <c r="W645" t="s">
        <v>95</v>
      </c>
      <c r="X645" t="s">
        <v>4045</v>
      </c>
      <c r="Y645" s="49">
        <v>644</v>
      </c>
    </row>
    <row r="646" spans="1:25">
      <c r="A646" s="49" t="s">
        <v>9</v>
      </c>
      <c r="B646" s="49" t="str">
        <f>IFERROR(IF(A646="","",A646&amp;COUNTIF(A$2:A646,A646)),"")</f>
        <v>化学43</v>
      </c>
      <c r="C646">
        <v>45</v>
      </c>
      <c r="D646">
        <v>645</v>
      </c>
      <c r="F646" t="s">
        <v>8</v>
      </c>
      <c r="G646" t="s">
        <v>3841</v>
      </c>
      <c r="H646" t="s">
        <v>388</v>
      </c>
      <c r="K646" s="50">
        <v>9784061569041</v>
      </c>
      <c r="L646" t="s">
        <v>332</v>
      </c>
      <c r="M646" s="49" t="s">
        <v>333</v>
      </c>
      <c r="O646" s="49" t="s">
        <v>4046</v>
      </c>
      <c r="P646" t="s">
        <v>4047</v>
      </c>
      <c r="Q646" s="51">
        <v>4800</v>
      </c>
      <c r="R646" s="51">
        <v>5280</v>
      </c>
      <c r="S646" t="s">
        <v>4048</v>
      </c>
      <c r="T646" t="s">
        <v>4049</v>
      </c>
      <c r="U646" t="s">
        <v>4050</v>
      </c>
      <c r="V646" t="s">
        <v>4051</v>
      </c>
      <c r="W646" t="s">
        <v>95</v>
      </c>
      <c r="X646" t="s">
        <v>4052</v>
      </c>
      <c r="Y646" s="49">
        <v>645</v>
      </c>
    </row>
    <row r="647" spans="1:25">
      <c r="A647" s="49" t="s">
        <v>9</v>
      </c>
      <c r="B647" s="49" t="str">
        <f>IFERROR(IF(A647="","",A647&amp;COUNTIF(A$2:A647,A647)),"")</f>
        <v>化学44</v>
      </c>
      <c r="C647">
        <v>45</v>
      </c>
      <c r="D647">
        <v>646</v>
      </c>
      <c r="F647" t="s">
        <v>8</v>
      </c>
      <c r="G647" t="s">
        <v>3841</v>
      </c>
      <c r="H647" t="s">
        <v>388</v>
      </c>
      <c r="K647" s="50">
        <v>9784061543904</v>
      </c>
      <c r="L647" t="s">
        <v>332</v>
      </c>
      <c r="M647" s="49" t="s">
        <v>333</v>
      </c>
      <c r="O647" s="49" t="s">
        <v>4053</v>
      </c>
      <c r="P647" t="s">
        <v>4054</v>
      </c>
      <c r="Q647" s="51">
        <v>5500</v>
      </c>
      <c r="R647" s="51">
        <v>6050</v>
      </c>
      <c r="S647" t="s">
        <v>4055</v>
      </c>
      <c r="T647" t="s">
        <v>4056</v>
      </c>
      <c r="U647" t="s">
        <v>4057</v>
      </c>
      <c r="V647" t="s">
        <v>4058</v>
      </c>
      <c r="W647" t="s">
        <v>95</v>
      </c>
      <c r="X647" t="s">
        <v>4059</v>
      </c>
      <c r="Y647" s="49">
        <v>646</v>
      </c>
    </row>
    <row r="648" spans="1:25">
      <c r="A648" s="49" t="s">
        <v>9</v>
      </c>
      <c r="B648" s="49" t="str">
        <f>IFERROR(IF(A648="","",A648&amp;COUNTIF(A$2:A648,A648)),"")</f>
        <v>化学45</v>
      </c>
      <c r="C648">
        <v>45</v>
      </c>
      <c r="D648">
        <v>647</v>
      </c>
      <c r="F648" t="s">
        <v>8</v>
      </c>
      <c r="G648" t="s">
        <v>3841</v>
      </c>
      <c r="H648" t="s">
        <v>388</v>
      </c>
      <c r="K648" s="50">
        <v>9784788715509</v>
      </c>
      <c r="L648" t="s">
        <v>2265</v>
      </c>
      <c r="M648" s="49" t="s">
        <v>2266</v>
      </c>
      <c r="O648" s="49" t="s">
        <v>4060</v>
      </c>
      <c r="P648" t="s">
        <v>4061</v>
      </c>
      <c r="Q648" s="51">
        <v>5800</v>
      </c>
      <c r="R648" s="51">
        <v>6380</v>
      </c>
      <c r="S648" t="s">
        <v>4062</v>
      </c>
      <c r="T648" t="s">
        <v>4063</v>
      </c>
      <c r="U648" t="s">
        <v>4064</v>
      </c>
      <c r="V648" t="s">
        <v>4065</v>
      </c>
      <c r="W648" t="s">
        <v>95</v>
      </c>
      <c r="X648" t="s">
        <v>4066</v>
      </c>
      <c r="Y648" s="49">
        <v>647</v>
      </c>
    </row>
    <row r="649" spans="1:25">
      <c r="A649" s="49" t="s">
        <v>9</v>
      </c>
      <c r="B649" s="49" t="str">
        <f>IFERROR(IF(A649="","",A649&amp;COUNTIF(A$2:A649,A649)),"")</f>
        <v>化学46</v>
      </c>
      <c r="C649">
        <v>45</v>
      </c>
      <c r="D649">
        <v>648</v>
      </c>
      <c r="F649" t="s">
        <v>8</v>
      </c>
      <c r="G649" t="s">
        <v>3841</v>
      </c>
      <c r="H649" t="s">
        <v>388</v>
      </c>
      <c r="K649" s="50">
        <v>9784807920242</v>
      </c>
      <c r="L649" t="s">
        <v>295</v>
      </c>
      <c r="M649" s="49" t="s">
        <v>296</v>
      </c>
      <c r="O649" s="49" t="s">
        <v>4067</v>
      </c>
      <c r="P649" t="s">
        <v>4068</v>
      </c>
      <c r="Q649" s="51">
        <v>1800</v>
      </c>
      <c r="R649" s="51">
        <v>1980</v>
      </c>
      <c r="S649" t="s">
        <v>4069</v>
      </c>
      <c r="T649" t="s">
        <v>3582</v>
      </c>
      <c r="U649" t="s">
        <v>4070</v>
      </c>
      <c r="V649" t="s">
        <v>4071</v>
      </c>
      <c r="W649" t="s">
        <v>95</v>
      </c>
      <c r="X649" t="s">
        <v>4072</v>
      </c>
      <c r="Y649" s="49">
        <v>648</v>
      </c>
    </row>
    <row r="650" spans="1:25">
      <c r="A650" s="49" t="s">
        <v>9</v>
      </c>
      <c r="B650" s="49" t="str">
        <f>IFERROR(IF(A650="","",A650&amp;COUNTIF(A$2:A650,A650)),"")</f>
        <v>化学47</v>
      </c>
      <c r="C650">
        <v>45</v>
      </c>
      <c r="D650">
        <v>649</v>
      </c>
      <c r="F650" t="s">
        <v>8</v>
      </c>
      <c r="G650" t="s">
        <v>3841</v>
      </c>
      <c r="H650" t="s">
        <v>388</v>
      </c>
      <c r="K650" s="50">
        <v>9784807909636</v>
      </c>
      <c r="L650" t="s">
        <v>295</v>
      </c>
      <c r="M650" s="49" t="s">
        <v>296</v>
      </c>
      <c r="O650" s="49" t="s">
        <v>4073</v>
      </c>
      <c r="P650" t="s">
        <v>4074</v>
      </c>
      <c r="Q650" s="51">
        <v>4200</v>
      </c>
      <c r="R650" s="51">
        <v>4620</v>
      </c>
      <c r="S650" t="s">
        <v>4075</v>
      </c>
      <c r="T650" t="s">
        <v>3421</v>
      </c>
      <c r="U650" t="s">
        <v>1965</v>
      </c>
      <c r="V650" t="s">
        <v>4076</v>
      </c>
      <c r="W650" t="s">
        <v>95</v>
      </c>
      <c r="X650" t="s">
        <v>4077</v>
      </c>
      <c r="Y650" s="49">
        <v>649</v>
      </c>
    </row>
    <row r="651" spans="1:25">
      <c r="A651" s="49" t="s">
        <v>9</v>
      </c>
      <c r="B651" s="49" t="str">
        <f>IFERROR(IF(A651="","",A651&amp;COUNTIF(A$2:A651,A651)),"")</f>
        <v>化学48</v>
      </c>
      <c r="C651">
        <v>45</v>
      </c>
      <c r="D651">
        <v>650</v>
      </c>
      <c r="F651" t="s">
        <v>8</v>
      </c>
      <c r="G651" t="s">
        <v>3841</v>
      </c>
      <c r="H651" t="s">
        <v>388</v>
      </c>
      <c r="K651" s="50">
        <v>9784807909926</v>
      </c>
      <c r="L651" t="s">
        <v>295</v>
      </c>
      <c r="M651" s="49" t="s">
        <v>296</v>
      </c>
      <c r="O651" s="49" t="s">
        <v>4078</v>
      </c>
      <c r="P651" t="s">
        <v>4079</v>
      </c>
      <c r="Q651" s="51">
        <v>4800</v>
      </c>
      <c r="R651" s="51">
        <v>5280</v>
      </c>
      <c r="S651" t="s">
        <v>4080</v>
      </c>
      <c r="T651" t="s">
        <v>3394</v>
      </c>
      <c r="U651" t="s">
        <v>491</v>
      </c>
      <c r="V651" t="s">
        <v>4081</v>
      </c>
      <c r="W651" t="s">
        <v>95</v>
      </c>
      <c r="X651" t="s">
        <v>4082</v>
      </c>
      <c r="Y651" s="49">
        <v>650</v>
      </c>
    </row>
    <row r="652" spans="1:25">
      <c r="A652" s="49" t="s">
        <v>9</v>
      </c>
      <c r="B652" s="49" t="str">
        <f>IFERROR(IF(A652="","",A652&amp;COUNTIF(A$2:A652,A652)),"")</f>
        <v>化学49</v>
      </c>
      <c r="C652">
        <v>45</v>
      </c>
      <c r="D652">
        <v>651</v>
      </c>
      <c r="F652" t="s">
        <v>8</v>
      </c>
      <c r="G652" t="s">
        <v>3841</v>
      </c>
      <c r="H652" t="s">
        <v>388</v>
      </c>
      <c r="K652" s="50">
        <v>9784807908004</v>
      </c>
      <c r="L652" t="s">
        <v>295</v>
      </c>
      <c r="M652" s="49" t="s">
        <v>296</v>
      </c>
      <c r="O652" s="49" t="s">
        <v>4083</v>
      </c>
      <c r="P652" t="s">
        <v>4084</v>
      </c>
      <c r="Q652" s="51">
        <v>4200</v>
      </c>
      <c r="R652" s="51">
        <v>4620</v>
      </c>
      <c r="S652" t="s">
        <v>4085</v>
      </c>
      <c r="T652" t="s">
        <v>4086</v>
      </c>
      <c r="U652" t="s">
        <v>268</v>
      </c>
      <c r="V652" t="s">
        <v>4087</v>
      </c>
      <c r="W652" t="s">
        <v>95</v>
      </c>
      <c r="X652" t="s">
        <v>4088</v>
      </c>
      <c r="Y652" s="49">
        <v>651</v>
      </c>
    </row>
    <row r="653" spans="1:25">
      <c r="A653" s="49" t="s">
        <v>9</v>
      </c>
      <c r="B653" s="49" t="str">
        <f>IFERROR(IF(A653="","",A653&amp;COUNTIF(A$2:A653,A653)),"")</f>
        <v>化学50</v>
      </c>
      <c r="C653">
        <v>45</v>
      </c>
      <c r="D653">
        <v>652</v>
      </c>
      <c r="F653" t="s">
        <v>8</v>
      </c>
      <c r="G653" t="s">
        <v>3841</v>
      </c>
      <c r="H653" t="s">
        <v>388</v>
      </c>
      <c r="K653" s="50">
        <v>9784807907533</v>
      </c>
      <c r="L653" t="s">
        <v>295</v>
      </c>
      <c r="M653" s="49" t="s">
        <v>296</v>
      </c>
      <c r="O653" s="49" t="s">
        <v>4089</v>
      </c>
      <c r="P653" t="s">
        <v>4090</v>
      </c>
      <c r="Q653" s="51">
        <v>4200</v>
      </c>
      <c r="R653" s="51">
        <v>4620</v>
      </c>
      <c r="S653" t="s">
        <v>4091</v>
      </c>
      <c r="T653" t="s">
        <v>4092</v>
      </c>
      <c r="U653" t="s">
        <v>4093</v>
      </c>
      <c r="V653" t="s">
        <v>4094</v>
      </c>
      <c r="W653" t="s">
        <v>95</v>
      </c>
      <c r="X653" t="s">
        <v>4095</v>
      </c>
      <c r="Y653" s="49">
        <v>652</v>
      </c>
    </row>
    <row r="654" spans="1:25">
      <c r="A654" s="49" t="s">
        <v>9</v>
      </c>
      <c r="B654" s="49" t="str">
        <f>IFERROR(IF(A654="","",A654&amp;COUNTIF(A$2:A654,A654)),"")</f>
        <v>化学51</v>
      </c>
      <c r="C654">
        <v>45</v>
      </c>
      <c r="D654">
        <v>653</v>
      </c>
      <c r="F654" t="s">
        <v>8</v>
      </c>
      <c r="G654" t="s">
        <v>3841</v>
      </c>
      <c r="H654" t="s">
        <v>388</v>
      </c>
      <c r="K654" s="50">
        <v>9784807908820</v>
      </c>
      <c r="L654" t="s">
        <v>295</v>
      </c>
      <c r="M654" s="49" t="s">
        <v>296</v>
      </c>
      <c r="O654" s="49" t="s">
        <v>4096</v>
      </c>
      <c r="P654" t="s">
        <v>4097</v>
      </c>
      <c r="Q654" s="51">
        <v>6800</v>
      </c>
      <c r="R654" s="51">
        <v>7480</v>
      </c>
      <c r="S654" t="s">
        <v>4098</v>
      </c>
      <c r="T654" t="s">
        <v>4099</v>
      </c>
      <c r="U654" t="s">
        <v>4100</v>
      </c>
      <c r="V654" t="s">
        <v>4101</v>
      </c>
      <c r="W654" t="s">
        <v>95</v>
      </c>
      <c r="X654" t="s">
        <v>4102</v>
      </c>
      <c r="Y654" s="49">
        <v>653</v>
      </c>
    </row>
    <row r="655" spans="1:25">
      <c r="A655" s="49" t="s">
        <v>9</v>
      </c>
      <c r="B655" s="49" t="str">
        <f>IFERROR(IF(A655="","",A655&amp;COUNTIF(A$2:A655,A655)),"")</f>
        <v>化学52</v>
      </c>
      <c r="C655">
        <v>45</v>
      </c>
      <c r="D655">
        <v>654</v>
      </c>
      <c r="F655" t="s">
        <v>8</v>
      </c>
      <c r="G655" t="s">
        <v>3841</v>
      </c>
      <c r="H655" t="s">
        <v>388</v>
      </c>
      <c r="K655" s="50">
        <v>9784807908509</v>
      </c>
      <c r="L655" t="s">
        <v>295</v>
      </c>
      <c r="M655" s="49" t="s">
        <v>296</v>
      </c>
      <c r="O655" s="49" t="s">
        <v>4103</v>
      </c>
      <c r="P655" t="s">
        <v>4104</v>
      </c>
      <c r="Q655" s="51">
        <v>8200</v>
      </c>
      <c r="R655" s="51">
        <v>9020</v>
      </c>
      <c r="S655" t="s">
        <v>4105</v>
      </c>
      <c r="T655" t="s">
        <v>4106</v>
      </c>
      <c r="U655" t="s">
        <v>4107</v>
      </c>
      <c r="V655" t="s">
        <v>4108</v>
      </c>
      <c r="W655" t="s">
        <v>95</v>
      </c>
      <c r="X655" t="s">
        <v>4109</v>
      </c>
      <c r="Y655" s="49">
        <v>654</v>
      </c>
    </row>
    <row r="656" spans="1:25">
      <c r="A656" s="49" t="s">
        <v>9</v>
      </c>
      <c r="B656" s="49" t="str">
        <f>IFERROR(IF(A656="","",A656&amp;COUNTIF(A$2:A656,A656)),"")</f>
        <v>化学53</v>
      </c>
      <c r="C656">
        <v>45</v>
      </c>
      <c r="D656">
        <v>655</v>
      </c>
      <c r="F656" t="s">
        <v>8</v>
      </c>
      <c r="G656" t="s">
        <v>3841</v>
      </c>
      <c r="H656" t="s">
        <v>388</v>
      </c>
      <c r="K656" s="50">
        <v>9784807908516</v>
      </c>
      <c r="L656" t="s">
        <v>295</v>
      </c>
      <c r="M656" s="49" t="s">
        <v>296</v>
      </c>
      <c r="O656" s="49" t="s">
        <v>4110</v>
      </c>
      <c r="P656" t="s">
        <v>4104</v>
      </c>
      <c r="Q656" s="51">
        <v>8400</v>
      </c>
      <c r="R656" s="51">
        <v>9240</v>
      </c>
      <c r="S656" t="s">
        <v>4105</v>
      </c>
      <c r="T656" t="s">
        <v>4111</v>
      </c>
      <c r="U656" t="s">
        <v>4112</v>
      </c>
      <c r="V656" t="s">
        <v>4113</v>
      </c>
      <c r="W656" t="s">
        <v>95</v>
      </c>
      <c r="X656" t="s">
        <v>4114</v>
      </c>
      <c r="Y656" s="49">
        <v>655</v>
      </c>
    </row>
    <row r="657" spans="1:25">
      <c r="A657" s="49" t="s">
        <v>9</v>
      </c>
      <c r="B657" s="49" t="str">
        <f>IFERROR(IF(A657="","",A657&amp;COUNTIF(A$2:A657,A657)),"")</f>
        <v>化学54</v>
      </c>
      <c r="C657">
        <v>45</v>
      </c>
      <c r="D657">
        <v>656</v>
      </c>
      <c r="F657" t="s">
        <v>8</v>
      </c>
      <c r="G657" t="s">
        <v>3841</v>
      </c>
      <c r="H657" t="s">
        <v>388</v>
      </c>
      <c r="K657" s="50">
        <v>9784807909070</v>
      </c>
      <c r="L657" t="s">
        <v>295</v>
      </c>
      <c r="M657" s="49" t="s">
        <v>296</v>
      </c>
      <c r="O657" s="49" t="s">
        <v>4115</v>
      </c>
      <c r="P657" t="s">
        <v>4116</v>
      </c>
      <c r="Q657" s="51">
        <v>19000</v>
      </c>
      <c r="R657" s="51">
        <v>20900</v>
      </c>
      <c r="S657" t="s">
        <v>4117</v>
      </c>
      <c r="T657" t="s">
        <v>4118</v>
      </c>
      <c r="U657" t="s">
        <v>4119</v>
      </c>
      <c r="V657" t="s">
        <v>4120</v>
      </c>
      <c r="W657" t="s">
        <v>95</v>
      </c>
      <c r="X657" t="s">
        <v>4121</v>
      </c>
      <c r="Y657" s="49">
        <v>656</v>
      </c>
    </row>
    <row r="658" spans="1:25">
      <c r="A658" s="49" t="s">
        <v>9</v>
      </c>
      <c r="B658" s="49" t="str">
        <f>IFERROR(IF(A658="","",A658&amp;COUNTIF(A$2:A658,A658)),"")</f>
        <v>化学55</v>
      </c>
      <c r="C658">
        <v>45</v>
      </c>
      <c r="D658">
        <v>657</v>
      </c>
      <c r="F658" t="s">
        <v>8</v>
      </c>
      <c r="G658" t="s">
        <v>3841</v>
      </c>
      <c r="H658" t="s">
        <v>388</v>
      </c>
      <c r="K658" s="50">
        <v>9784807906703</v>
      </c>
      <c r="L658" t="s">
        <v>295</v>
      </c>
      <c r="M658" s="49" t="s">
        <v>296</v>
      </c>
      <c r="O658" s="49" t="s">
        <v>4122</v>
      </c>
      <c r="P658" t="s">
        <v>4123</v>
      </c>
      <c r="Q658" s="51">
        <v>9800</v>
      </c>
      <c r="R658" s="51">
        <v>10780</v>
      </c>
      <c r="S658" t="s">
        <v>4124</v>
      </c>
      <c r="T658" t="s">
        <v>4125</v>
      </c>
      <c r="U658" t="s">
        <v>4126</v>
      </c>
      <c r="V658" t="s">
        <v>4127</v>
      </c>
      <c r="W658" t="s">
        <v>95</v>
      </c>
      <c r="X658" t="s">
        <v>4128</v>
      </c>
      <c r="Y658" s="49">
        <v>657</v>
      </c>
    </row>
    <row r="659" spans="1:25">
      <c r="A659" s="49" t="s">
        <v>9</v>
      </c>
      <c r="B659" s="49" t="str">
        <f>IFERROR(IF(A659="","",A659&amp;COUNTIF(A$2:A659,A659)),"")</f>
        <v>化学56</v>
      </c>
      <c r="C659">
        <v>45</v>
      </c>
      <c r="D659">
        <v>658</v>
      </c>
      <c r="F659" t="s">
        <v>8</v>
      </c>
      <c r="G659" t="s">
        <v>3841</v>
      </c>
      <c r="H659" t="s">
        <v>388</v>
      </c>
      <c r="K659" s="50">
        <v>9784621087596</v>
      </c>
      <c r="L659" t="s">
        <v>303</v>
      </c>
      <c r="M659" s="49" t="s">
        <v>304</v>
      </c>
      <c r="O659" s="49" t="s">
        <v>4129</v>
      </c>
      <c r="P659" t="s">
        <v>4130</v>
      </c>
      <c r="Q659" s="51">
        <v>68000</v>
      </c>
      <c r="R659" s="51">
        <v>74800</v>
      </c>
      <c r="S659" t="s">
        <v>4131</v>
      </c>
      <c r="T659" t="s">
        <v>4132</v>
      </c>
      <c r="U659" t="s">
        <v>4133</v>
      </c>
      <c r="V659" t="s">
        <v>4134</v>
      </c>
      <c r="W659" t="s">
        <v>95</v>
      </c>
      <c r="X659" t="s">
        <v>4135</v>
      </c>
      <c r="Y659" s="49">
        <v>658</v>
      </c>
    </row>
    <row r="660" spans="1:25">
      <c r="A660" s="49" t="s">
        <v>9</v>
      </c>
      <c r="B660" s="49" t="str">
        <f>IFERROR(IF(A660="","",A660&amp;COUNTIF(A$2:A660,A660)),"")</f>
        <v>化学57</v>
      </c>
      <c r="C660">
        <v>45</v>
      </c>
      <c r="D660">
        <v>659</v>
      </c>
      <c r="F660" t="s">
        <v>8</v>
      </c>
      <c r="G660" t="s">
        <v>3841</v>
      </c>
      <c r="H660" t="s">
        <v>388</v>
      </c>
      <c r="K660" s="50">
        <v>9784621307144</v>
      </c>
      <c r="L660" t="s">
        <v>303</v>
      </c>
      <c r="M660" s="49" t="s">
        <v>304</v>
      </c>
      <c r="O660" s="49" t="s">
        <v>4136</v>
      </c>
      <c r="P660" t="s">
        <v>4137</v>
      </c>
      <c r="Q660" s="51">
        <v>30000</v>
      </c>
      <c r="R660" s="51">
        <v>33000</v>
      </c>
      <c r="S660" t="s">
        <v>4138</v>
      </c>
      <c r="T660" t="s">
        <v>4139</v>
      </c>
      <c r="U660" t="s">
        <v>4140</v>
      </c>
      <c r="V660" t="s">
        <v>4141</v>
      </c>
      <c r="W660" t="s">
        <v>95</v>
      </c>
      <c r="X660" t="s">
        <v>4142</v>
      </c>
      <c r="Y660" s="49">
        <v>659</v>
      </c>
    </row>
    <row r="661" spans="1:25">
      <c r="A661" s="49" t="s">
        <v>9</v>
      </c>
      <c r="B661" s="49" t="str">
        <f>IFERROR(IF(A661="","",A661&amp;COUNTIF(A$2:A661,A661)),"")</f>
        <v>化学58</v>
      </c>
      <c r="C661">
        <v>45</v>
      </c>
      <c r="D661">
        <v>660</v>
      </c>
      <c r="F661" t="s">
        <v>8</v>
      </c>
      <c r="G661" t="s">
        <v>3841</v>
      </c>
      <c r="H661" t="s">
        <v>388</v>
      </c>
      <c r="K661" s="50">
        <v>9784621307120</v>
      </c>
      <c r="L661" t="s">
        <v>303</v>
      </c>
      <c r="M661" s="49" t="s">
        <v>304</v>
      </c>
      <c r="O661" s="49" t="s">
        <v>4143</v>
      </c>
      <c r="P661" t="s">
        <v>4144</v>
      </c>
      <c r="Q661" s="51">
        <v>13000</v>
      </c>
      <c r="R661" s="51">
        <v>14300</v>
      </c>
      <c r="S661" t="s">
        <v>4145</v>
      </c>
      <c r="T661" t="s">
        <v>4139</v>
      </c>
      <c r="U661" t="s">
        <v>4050</v>
      </c>
      <c r="V661" t="s">
        <v>4146</v>
      </c>
      <c r="W661" t="s">
        <v>95</v>
      </c>
      <c r="X661" t="s">
        <v>4147</v>
      </c>
      <c r="Y661" s="49">
        <v>660</v>
      </c>
    </row>
    <row r="662" spans="1:25">
      <c r="A662" s="49" t="s">
        <v>9</v>
      </c>
      <c r="B662" s="49" t="str">
        <f>IFERROR(IF(A662="","",A662&amp;COUNTIF(A$2:A662,A662)),"")</f>
        <v>化学59</v>
      </c>
      <c r="C662">
        <v>46</v>
      </c>
      <c r="D662">
        <v>661</v>
      </c>
      <c r="F662" t="s">
        <v>8</v>
      </c>
      <c r="G662" t="s">
        <v>3841</v>
      </c>
      <c r="H662" t="s">
        <v>388</v>
      </c>
      <c r="K662" s="50">
        <v>9784621306888</v>
      </c>
      <c r="L662" t="s">
        <v>303</v>
      </c>
      <c r="M662" s="49" t="s">
        <v>304</v>
      </c>
      <c r="O662" s="49" t="s">
        <v>4148</v>
      </c>
      <c r="P662" t="s">
        <v>4149</v>
      </c>
      <c r="Q662" s="51">
        <v>5400</v>
      </c>
      <c r="R662" s="51">
        <v>5940</v>
      </c>
      <c r="S662" t="s">
        <v>4150</v>
      </c>
      <c r="T662" t="s">
        <v>3497</v>
      </c>
      <c r="U662" t="s">
        <v>4151</v>
      </c>
      <c r="V662" t="s">
        <v>4152</v>
      </c>
      <c r="W662" t="s">
        <v>95</v>
      </c>
      <c r="X662" t="s">
        <v>4153</v>
      </c>
      <c r="Y662" s="49">
        <v>661</v>
      </c>
    </row>
    <row r="663" spans="1:25">
      <c r="A663" s="49" t="s">
        <v>9</v>
      </c>
      <c r="B663" s="49" t="str">
        <f>IFERROR(IF(A663="","",A663&amp;COUNTIF(A$2:A663,A663)),"")</f>
        <v>化学60</v>
      </c>
      <c r="C663">
        <v>46</v>
      </c>
      <c r="D663">
        <v>662</v>
      </c>
      <c r="F663" t="s">
        <v>8</v>
      </c>
      <c r="G663" t="s">
        <v>3841</v>
      </c>
      <c r="H663" t="s">
        <v>388</v>
      </c>
      <c r="K663" s="50">
        <v>9784621306192</v>
      </c>
      <c r="L663" t="s">
        <v>303</v>
      </c>
      <c r="M663" s="49" t="s">
        <v>304</v>
      </c>
      <c r="O663" s="49" t="s">
        <v>4154</v>
      </c>
      <c r="P663" t="s">
        <v>4155</v>
      </c>
      <c r="Q663" s="51">
        <v>6800</v>
      </c>
      <c r="R663" s="51">
        <v>7480</v>
      </c>
      <c r="S663" t="s">
        <v>4156</v>
      </c>
      <c r="T663" t="s">
        <v>3556</v>
      </c>
      <c r="U663" t="s">
        <v>4157</v>
      </c>
      <c r="V663" t="s">
        <v>4158</v>
      </c>
      <c r="W663" t="s">
        <v>95</v>
      </c>
      <c r="X663" t="s">
        <v>4159</v>
      </c>
      <c r="Y663" s="49">
        <v>662</v>
      </c>
    </row>
    <row r="664" spans="1:25">
      <c r="A664" s="49" t="s">
        <v>9</v>
      </c>
      <c r="B664" s="49" t="str">
        <f>IFERROR(IF(A664="","",A664&amp;COUNTIF(A$2:A664,A664)),"")</f>
        <v>化学61</v>
      </c>
      <c r="C664">
        <v>46</v>
      </c>
      <c r="D664">
        <v>663</v>
      </c>
      <c r="F664" t="s">
        <v>8</v>
      </c>
      <c r="G664" t="s">
        <v>3841</v>
      </c>
      <c r="H664" t="s">
        <v>388</v>
      </c>
      <c r="K664" s="50">
        <v>9784621306543</v>
      </c>
      <c r="L664" t="s">
        <v>303</v>
      </c>
      <c r="M664" s="49" t="s">
        <v>304</v>
      </c>
      <c r="O664" s="49" t="s">
        <v>4160</v>
      </c>
      <c r="P664" t="s">
        <v>4161</v>
      </c>
      <c r="Q664" s="51">
        <v>4500</v>
      </c>
      <c r="R664" s="51">
        <v>4950</v>
      </c>
      <c r="S664" t="s">
        <v>4162</v>
      </c>
      <c r="T664" t="s">
        <v>3543</v>
      </c>
      <c r="U664" t="s">
        <v>2116</v>
      </c>
      <c r="V664" t="s">
        <v>4163</v>
      </c>
      <c r="W664" t="s">
        <v>95</v>
      </c>
      <c r="X664" t="s">
        <v>4164</v>
      </c>
      <c r="Y664" s="49">
        <v>663</v>
      </c>
    </row>
    <row r="665" spans="1:25">
      <c r="A665" s="49" t="s">
        <v>9</v>
      </c>
      <c r="B665" s="49" t="str">
        <f>IFERROR(IF(A665="","",A665&amp;COUNTIF(A$2:A665,A665)),"")</f>
        <v>化学62</v>
      </c>
      <c r="C665">
        <v>46</v>
      </c>
      <c r="D665">
        <v>664</v>
      </c>
      <c r="F665" t="s">
        <v>8</v>
      </c>
      <c r="G665" t="s">
        <v>3841</v>
      </c>
      <c r="H665" t="s">
        <v>388</v>
      </c>
      <c r="K665" s="50">
        <v>9784621304976</v>
      </c>
      <c r="L665" t="s">
        <v>303</v>
      </c>
      <c r="M665" s="49" t="s">
        <v>304</v>
      </c>
      <c r="O665" s="49" t="s">
        <v>4165</v>
      </c>
      <c r="P665" t="s">
        <v>4166</v>
      </c>
      <c r="Q665" s="51">
        <v>19600</v>
      </c>
      <c r="R665" s="51">
        <v>21560</v>
      </c>
      <c r="S665" t="s">
        <v>4167</v>
      </c>
      <c r="T665" t="s">
        <v>3903</v>
      </c>
      <c r="U665" t="s">
        <v>4168</v>
      </c>
      <c r="V665" t="s">
        <v>4169</v>
      </c>
      <c r="W665" t="s">
        <v>95</v>
      </c>
      <c r="X665" t="s">
        <v>4170</v>
      </c>
      <c r="Y665" s="49">
        <v>664</v>
      </c>
    </row>
    <row r="666" spans="1:25">
      <c r="A666" s="49" t="s">
        <v>9</v>
      </c>
      <c r="B666" s="49" t="str">
        <f>IFERROR(IF(A666="","",A666&amp;COUNTIF(A$2:A666,A666)),"")</f>
        <v>化学63</v>
      </c>
      <c r="C666">
        <v>46</v>
      </c>
      <c r="D666">
        <v>665</v>
      </c>
      <c r="F666" t="s">
        <v>8</v>
      </c>
      <c r="G666" t="s">
        <v>3841</v>
      </c>
      <c r="H666" t="s">
        <v>388</v>
      </c>
      <c r="K666" s="50">
        <v>9784621089484</v>
      </c>
      <c r="L666" t="s">
        <v>303</v>
      </c>
      <c r="M666" s="49" t="s">
        <v>304</v>
      </c>
      <c r="O666" s="49" t="s">
        <v>4171</v>
      </c>
      <c r="P666" t="s">
        <v>4172</v>
      </c>
      <c r="Q666" s="51">
        <v>29000</v>
      </c>
      <c r="R666" s="51">
        <v>31900</v>
      </c>
      <c r="S666" t="s">
        <v>4173</v>
      </c>
      <c r="T666" t="s">
        <v>4174</v>
      </c>
      <c r="U666" t="s">
        <v>4175</v>
      </c>
      <c r="V666" t="s">
        <v>4176</v>
      </c>
      <c r="W666" t="s">
        <v>95</v>
      </c>
      <c r="X666" t="s">
        <v>4177</v>
      </c>
      <c r="Y666" s="49">
        <v>665</v>
      </c>
    </row>
    <row r="667" spans="1:25">
      <c r="A667" s="49" t="s">
        <v>11</v>
      </c>
      <c r="B667" s="49" t="str">
        <f>IFERROR(IF(A667="","",A667&amp;COUNTIF(A$2:A667,A667)),"")</f>
        <v>地球科学7</v>
      </c>
      <c r="C667">
        <v>46</v>
      </c>
      <c r="D667">
        <v>666</v>
      </c>
      <c r="F667" t="s">
        <v>10</v>
      </c>
      <c r="G667" t="s">
        <v>4178</v>
      </c>
      <c r="H667" t="s">
        <v>418</v>
      </c>
      <c r="K667" s="50">
        <v>9784254162776</v>
      </c>
      <c r="L667" t="s">
        <v>87</v>
      </c>
      <c r="M667" s="49" t="s">
        <v>88</v>
      </c>
      <c r="O667" s="49" t="s">
        <v>4179</v>
      </c>
      <c r="P667" t="s">
        <v>4180</v>
      </c>
      <c r="Q667" s="51">
        <v>18000</v>
      </c>
      <c r="R667" s="51">
        <v>19800</v>
      </c>
      <c r="S667" t="s">
        <v>4181</v>
      </c>
      <c r="T667" t="s">
        <v>3837</v>
      </c>
      <c r="U667" t="s">
        <v>4182</v>
      </c>
      <c r="V667" t="s">
        <v>4183</v>
      </c>
      <c r="W667" t="s">
        <v>95</v>
      </c>
      <c r="X667" t="s">
        <v>4184</v>
      </c>
      <c r="Y667" s="49">
        <v>666</v>
      </c>
    </row>
    <row r="668" spans="1:25">
      <c r="A668" s="49" t="s">
        <v>11</v>
      </c>
      <c r="B668" s="49" t="str">
        <f>IFERROR(IF(A668="","",A668&amp;COUNTIF(A$2:A668,A668)),"")</f>
        <v>地球科学8</v>
      </c>
      <c r="C668">
        <v>46</v>
      </c>
      <c r="D668">
        <v>667</v>
      </c>
      <c r="F668" t="s">
        <v>10</v>
      </c>
      <c r="G668" t="s">
        <v>4178</v>
      </c>
      <c r="H668" t="s">
        <v>418</v>
      </c>
      <c r="K668" s="50">
        <v>9784320047372</v>
      </c>
      <c r="L668" t="s">
        <v>115</v>
      </c>
      <c r="M668" s="49" t="s">
        <v>116</v>
      </c>
      <c r="O668" s="49" t="s">
        <v>4185</v>
      </c>
      <c r="P668" t="s">
        <v>4186</v>
      </c>
      <c r="Q668" s="51">
        <v>11000</v>
      </c>
      <c r="R668" s="51">
        <v>12100</v>
      </c>
      <c r="S668" t="s">
        <v>4187</v>
      </c>
      <c r="T668" t="s">
        <v>3594</v>
      </c>
      <c r="U668" t="s">
        <v>2096</v>
      </c>
      <c r="V668" t="s">
        <v>4188</v>
      </c>
      <c r="W668" t="s">
        <v>95</v>
      </c>
      <c r="X668" t="s">
        <v>4189</v>
      </c>
      <c r="Y668" s="49">
        <v>667</v>
      </c>
    </row>
    <row r="669" spans="1:25">
      <c r="A669" s="49" t="s">
        <v>11</v>
      </c>
      <c r="B669" s="49" t="str">
        <f>IFERROR(IF(A669="","",A669&amp;COUNTIF(A$2:A669,A669)),"")</f>
        <v>地球科学9</v>
      </c>
      <c r="C669">
        <v>46</v>
      </c>
      <c r="D669">
        <v>668</v>
      </c>
      <c r="F669" t="s">
        <v>10</v>
      </c>
      <c r="G669" t="s">
        <v>4178</v>
      </c>
      <c r="H669" t="s">
        <v>418</v>
      </c>
      <c r="K669" s="50">
        <v>9784320047389</v>
      </c>
      <c r="L669" t="s">
        <v>115</v>
      </c>
      <c r="M669" s="49" t="s">
        <v>116</v>
      </c>
      <c r="O669" s="49" t="s">
        <v>4190</v>
      </c>
      <c r="P669" t="s">
        <v>4191</v>
      </c>
      <c r="Q669" s="51">
        <v>7500</v>
      </c>
      <c r="R669" s="51">
        <v>8250</v>
      </c>
      <c r="S669" t="s">
        <v>4192</v>
      </c>
      <c r="T669" t="s">
        <v>3898</v>
      </c>
      <c r="U669" t="s">
        <v>4193</v>
      </c>
      <c r="V669" t="s">
        <v>4194</v>
      </c>
      <c r="W669" t="s">
        <v>95</v>
      </c>
      <c r="X669" t="s">
        <v>4195</v>
      </c>
      <c r="Y669" s="49">
        <v>668</v>
      </c>
    </row>
    <row r="670" spans="1:25">
      <c r="A670" s="49" t="s">
        <v>11</v>
      </c>
      <c r="B670" s="49" t="str">
        <f>IFERROR(IF(A670="","",A670&amp;COUNTIF(A$2:A670,A670)),"")</f>
        <v>地球科学10</v>
      </c>
      <c r="C670">
        <v>46</v>
      </c>
      <c r="D670">
        <v>669</v>
      </c>
      <c r="F670" t="s">
        <v>10</v>
      </c>
      <c r="G670" t="s">
        <v>4178</v>
      </c>
      <c r="H670" t="s">
        <v>418</v>
      </c>
      <c r="K670" s="50">
        <v>9784764905443</v>
      </c>
      <c r="L670" t="s">
        <v>144</v>
      </c>
      <c r="M670" s="49" t="s">
        <v>145</v>
      </c>
      <c r="O670" s="49" t="s">
        <v>4196</v>
      </c>
      <c r="P670" t="s">
        <v>4197</v>
      </c>
      <c r="Q670" s="51">
        <v>4500</v>
      </c>
      <c r="R670" s="51">
        <v>4950</v>
      </c>
      <c r="S670" t="s">
        <v>4198</v>
      </c>
      <c r="T670" t="s">
        <v>4199</v>
      </c>
      <c r="U670" t="s">
        <v>4200</v>
      </c>
      <c r="V670" t="s">
        <v>4201</v>
      </c>
      <c r="W670" t="s">
        <v>95</v>
      </c>
      <c r="X670" t="s">
        <v>4202</v>
      </c>
      <c r="Y670" s="49">
        <v>669</v>
      </c>
    </row>
    <row r="671" spans="1:25">
      <c r="A671" s="49" t="s">
        <v>11</v>
      </c>
      <c r="B671" s="49" t="str">
        <f>IFERROR(IF(A671="","",A671&amp;COUNTIF(A$2:A671,A671)),"")</f>
        <v>地球科学11</v>
      </c>
      <c r="C671">
        <v>46</v>
      </c>
      <c r="D671">
        <v>670</v>
      </c>
      <c r="F671" t="s">
        <v>10</v>
      </c>
      <c r="G671" t="s">
        <v>4178</v>
      </c>
      <c r="H671" t="s">
        <v>418</v>
      </c>
      <c r="K671" s="50">
        <v>9784772231817</v>
      </c>
      <c r="L671" t="s">
        <v>1754</v>
      </c>
      <c r="M671" s="49" t="s">
        <v>1755</v>
      </c>
      <c r="O671" s="49" t="s">
        <v>4203</v>
      </c>
      <c r="P671" t="s">
        <v>4204</v>
      </c>
      <c r="Q671" s="51">
        <v>8400</v>
      </c>
      <c r="R671" s="51">
        <v>9240</v>
      </c>
      <c r="S671" t="s">
        <v>4205</v>
      </c>
      <c r="T671" t="s">
        <v>4206</v>
      </c>
      <c r="U671" t="s">
        <v>4207</v>
      </c>
      <c r="V671" t="s">
        <v>4208</v>
      </c>
      <c r="W671" t="s">
        <v>95</v>
      </c>
      <c r="X671" t="s">
        <v>4209</v>
      </c>
      <c r="Y671" s="49">
        <v>670</v>
      </c>
    </row>
    <row r="672" spans="1:25">
      <c r="A672" s="49" t="s">
        <v>11</v>
      </c>
      <c r="B672" s="49" t="str">
        <f>IFERROR(IF(A672="","",A672&amp;COUNTIF(A$2:A672,A672)),"")</f>
        <v>地球科学12</v>
      </c>
      <c r="C672">
        <v>46</v>
      </c>
      <c r="D672">
        <v>671</v>
      </c>
      <c r="F672" t="s">
        <v>10</v>
      </c>
      <c r="G672" t="s">
        <v>4178</v>
      </c>
      <c r="H672" t="s">
        <v>418</v>
      </c>
      <c r="K672" s="50">
        <v>9784772231824</v>
      </c>
      <c r="L672" t="s">
        <v>1754</v>
      </c>
      <c r="M672" s="49" t="s">
        <v>1755</v>
      </c>
      <c r="O672" s="49" t="s">
        <v>4210</v>
      </c>
      <c r="P672" t="s">
        <v>4204</v>
      </c>
      <c r="Q672" s="51">
        <v>8000</v>
      </c>
      <c r="R672" s="51">
        <v>8800</v>
      </c>
      <c r="S672" t="s">
        <v>4211</v>
      </c>
      <c r="T672" t="s">
        <v>4206</v>
      </c>
      <c r="U672" t="s">
        <v>4212</v>
      </c>
      <c r="V672" t="s">
        <v>4213</v>
      </c>
      <c r="W672" t="s">
        <v>95</v>
      </c>
      <c r="X672" t="s">
        <v>4214</v>
      </c>
      <c r="Y672" s="49">
        <v>671</v>
      </c>
    </row>
    <row r="673" spans="1:25">
      <c r="A673" s="49" t="s">
        <v>11</v>
      </c>
      <c r="B673" s="49" t="str">
        <f>IFERROR(IF(A673="","",A673&amp;COUNTIF(A$2:A673,A673)),"")</f>
        <v>地球科学13</v>
      </c>
      <c r="C673">
        <v>46</v>
      </c>
      <c r="D673">
        <v>672</v>
      </c>
      <c r="F673" t="s">
        <v>10</v>
      </c>
      <c r="G673" t="s">
        <v>4178</v>
      </c>
      <c r="H673" t="s">
        <v>418</v>
      </c>
      <c r="K673" s="50">
        <v>9784621307762</v>
      </c>
      <c r="L673" t="s">
        <v>303</v>
      </c>
      <c r="M673" s="49" t="s">
        <v>304</v>
      </c>
      <c r="O673" s="49" t="s">
        <v>4215</v>
      </c>
      <c r="P673" t="s">
        <v>4216</v>
      </c>
      <c r="Q673" s="51">
        <v>28000</v>
      </c>
      <c r="R673" s="51">
        <v>30800</v>
      </c>
      <c r="S673" t="s">
        <v>4217</v>
      </c>
      <c r="T673" t="s">
        <v>3369</v>
      </c>
      <c r="U673" t="s">
        <v>4218</v>
      </c>
      <c r="V673" t="s">
        <v>4219</v>
      </c>
      <c r="W673" t="s">
        <v>95</v>
      </c>
      <c r="X673" t="s">
        <v>4220</v>
      </c>
      <c r="Y673" s="49">
        <v>672</v>
      </c>
    </row>
    <row r="674" spans="1:25">
      <c r="A674" s="49" t="s">
        <v>11</v>
      </c>
      <c r="B674" s="49" t="str">
        <f>IFERROR(IF(A674="","",A674&amp;COUNTIF(A$2:A674,A674)),"")</f>
        <v>地球科学14</v>
      </c>
      <c r="C674">
        <v>46</v>
      </c>
      <c r="D674">
        <v>673</v>
      </c>
      <c r="F674" t="s">
        <v>10</v>
      </c>
      <c r="G674" t="s">
        <v>4178</v>
      </c>
      <c r="H674" t="s">
        <v>418</v>
      </c>
      <c r="K674" s="50">
        <v>9784621307670</v>
      </c>
      <c r="L674" t="s">
        <v>303</v>
      </c>
      <c r="M674" s="49" t="s">
        <v>304</v>
      </c>
      <c r="O674" s="49" t="s">
        <v>4221</v>
      </c>
      <c r="P674" t="s">
        <v>4222</v>
      </c>
      <c r="Q674" s="51">
        <v>2400</v>
      </c>
      <c r="R674" s="51">
        <v>2640</v>
      </c>
      <c r="S674" t="s">
        <v>4223</v>
      </c>
      <c r="T674" t="s">
        <v>3671</v>
      </c>
      <c r="U674" t="s">
        <v>283</v>
      </c>
      <c r="V674" t="s">
        <v>4224</v>
      </c>
      <c r="W674" t="s">
        <v>95</v>
      </c>
      <c r="X674" t="s">
        <v>4225</v>
      </c>
      <c r="Y674" s="49">
        <v>673</v>
      </c>
    </row>
    <row r="675" spans="1:25">
      <c r="A675" s="49" t="s">
        <v>11</v>
      </c>
      <c r="B675" s="49" t="str">
        <f>IFERROR(IF(A675="","",A675&amp;COUNTIF(A$2:A675,A675)),"")</f>
        <v>地球科学15</v>
      </c>
      <c r="C675">
        <v>46</v>
      </c>
      <c r="D675">
        <v>674</v>
      </c>
      <c r="F675" t="s">
        <v>10</v>
      </c>
      <c r="G675" t="s">
        <v>4178</v>
      </c>
      <c r="H675" t="s">
        <v>418</v>
      </c>
      <c r="K675" s="50">
        <v>9784621307434</v>
      </c>
      <c r="L675" t="s">
        <v>303</v>
      </c>
      <c r="M675" s="49" t="s">
        <v>304</v>
      </c>
      <c r="O675" s="49" t="s">
        <v>4226</v>
      </c>
      <c r="P675" t="s">
        <v>4227</v>
      </c>
      <c r="Q675" s="51">
        <v>2800</v>
      </c>
      <c r="R675" s="51">
        <v>3080</v>
      </c>
      <c r="S675" t="s">
        <v>4228</v>
      </c>
      <c r="T675" t="s">
        <v>4229</v>
      </c>
      <c r="U675" t="s">
        <v>491</v>
      </c>
      <c r="V675" t="s">
        <v>4230</v>
      </c>
      <c r="W675" t="s">
        <v>95</v>
      </c>
      <c r="X675" t="s">
        <v>4231</v>
      </c>
      <c r="Y675" s="49">
        <v>674</v>
      </c>
    </row>
    <row r="676" spans="1:25">
      <c r="A676" s="49" t="s">
        <v>13</v>
      </c>
      <c r="B676" s="49" t="str">
        <f>IFERROR(IF(A676="","",A676&amp;COUNTIF(A$2:A676,A676)),"")</f>
        <v>生物8</v>
      </c>
      <c r="C676">
        <v>47</v>
      </c>
      <c r="D676">
        <v>675</v>
      </c>
      <c r="F676" t="s">
        <v>12</v>
      </c>
      <c r="G676" t="s">
        <v>4232</v>
      </c>
      <c r="H676" t="s">
        <v>456</v>
      </c>
      <c r="K676" s="50">
        <v>9784000803144</v>
      </c>
      <c r="L676" t="s">
        <v>1320</v>
      </c>
      <c r="M676" s="49" t="s">
        <v>1321</v>
      </c>
      <c r="O676" s="49" t="s">
        <v>4233</v>
      </c>
      <c r="P676" t="s">
        <v>4234</v>
      </c>
      <c r="Q676" s="51">
        <v>13000</v>
      </c>
      <c r="R676" s="51">
        <v>14300</v>
      </c>
      <c r="S676" t="s">
        <v>4235</v>
      </c>
      <c r="T676" t="s">
        <v>4236</v>
      </c>
      <c r="U676" t="s">
        <v>4237</v>
      </c>
      <c r="V676" t="s">
        <v>4238</v>
      </c>
      <c r="W676" t="s">
        <v>95</v>
      </c>
      <c r="X676" t="s">
        <v>4239</v>
      </c>
      <c r="Y676" s="49">
        <v>675</v>
      </c>
    </row>
    <row r="677" spans="1:25">
      <c r="A677" s="49" t="s">
        <v>13</v>
      </c>
      <c r="B677" s="49" t="str">
        <f>IFERROR(IF(A677="","",A677&amp;COUNTIF(A$2:A677,A677)),"")</f>
        <v>生物9</v>
      </c>
      <c r="C677">
        <v>47</v>
      </c>
      <c r="D677">
        <v>676</v>
      </c>
      <c r="F677" t="s">
        <v>12</v>
      </c>
      <c r="G677" t="s">
        <v>4232</v>
      </c>
      <c r="H677" t="s">
        <v>456</v>
      </c>
      <c r="K677" s="50">
        <v>9784759820485</v>
      </c>
      <c r="L677" t="s">
        <v>3855</v>
      </c>
      <c r="M677" s="49" t="s">
        <v>3856</v>
      </c>
      <c r="O677" s="49" t="s">
        <v>4240</v>
      </c>
      <c r="P677" t="s">
        <v>4241</v>
      </c>
      <c r="Q677" s="51">
        <v>8400</v>
      </c>
      <c r="R677" s="51">
        <v>9240</v>
      </c>
      <c r="S677" t="s">
        <v>3875</v>
      </c>
      <c r="T677" t="s">
        <v>4242</v>
      </c>
      <c r="U677" t="s">
        <v>3876</v>
      </c>
      <c r="V677" t="s">
        <v>4243</v>
      </c>
      <c r="W677" t="s">
        <v>95</v>
      </c>
      <c r="X677" t="s">
        <v>4244</v>
      </c>
      <c r="Y677" s="49">
        <v>676</v>
      </c>
    </row>
    <row r="678" spans="1:25">
      <c r="A678" s="49" t="s">
        <v>13</v>
      </c>
      <c r="B678" s="49" t="str">
        <f>IFERROR(IF(A678="","",A678&amp;COUNTIF(A$2:A678,A678)),"")</f>
        <v>生物10</v>
      </c>
      <c r="C678">
        <v>47</v>
      </c>
      <c r="D678">
        <v>677</v>
      </c>
      <c r="F678" t="s">
        <v>12</v>
      </c>
      <c r="G678" t="s">
        <v>4232</v>
      </c>
      <c r="H678" t="s">
        <v>456</v>
      </c>
      <c r="K678" s="50">
        <v>9784814004492</v>
      </c>
      <c r="L678" t="s">
        <v>4245</v>
      </c>
      <c r="M678" s="49" t="s">
        <v>4246</v>
      </c>
      <c r="O678" s="49" t="s">
        <v>4247</v>
      </c>
      <c r="P678" t="s">
        <v>4248</v>
      </c>
      <c r="Q678" s="51">
        <v>27000</v>
      </c>
      <c r="R678" s="51">
        <v>29700</v>
      </c>
      <c r="S678" t="s">
        <v>4249</v>
      </c>
      <c r="T678" t="s">
        <v>3671</v>
      </c>
      <c r="U678" t="s">
        <v>4250</v>
      </c>
      <c r="V678" t="s">
        <v>4251</v>
      </c>
      <c r="W678" t="s">
        <v>95</v>
      </c>
      <c r="X678" t="s">
        <v>4252</v>
      </c>
      <c r="Y678" s="49">
        <v>677</v>
      </c>
    </row>
    <row r="679" spans="1:25">
      <c r="A679" s="49" t="s">
        <v>13</v>
      </c>
      <c r="B679" s="49" t="str">
        <f>IFERROR(IF(A679="","",A679&amp;COUNTIF(A$2:A679,A679)),"")</f>
        <v>生物11</v>
      </c>
      <c r="C679">
        <v>47</v>
      </c>
      <c r="D679">
        <v>678</v>
      </c>
      <c r="F679" t="s">
        <v>12</v>
      </c>
      <c r="G679" t="s">
        <v>4232</v>
      </c>
      <c r="H679" t="s">
        <v>456</v>
      </c>
      <c r="K679" s="50">
        <v>9784320058330</v>
      </c>
      <c r="L679" t="s">
        <v>115</v>
      </c>
      <c r="M679" s="49" t="s">
        <v>116</v>
      </c>
      <c r="O679" s="49" t="s">
        <v>4253</v>
      </c>
      <c r="P679" t="s">
        <v>4254</v>
      </c>
      <c r="Q679" s="51">
        <v>8000</v>
      </c>
      <c r="R679" s="51">
        <v>8800</v>
      </c>
      <c r="S679" t="s">
        <v>4255</v>
      </c>
      <c r="T679" t="s">
        <v>3375</v>
      </c>
      <c r="U679" t="s">
        <v>1220</v>
      </c>
      <c r="V679" t="s">
        <v>4256</v>
      </c>
      <c r="W679" t="s">
        <v>95</v>
      </c>
      <c r="X679" t="s">
        <v>4257</v>
      </c>
      <c r="Y679" s="49">
        <v>678</v>
      </c>
    </row>
    <row r="680" spans="1:25">
      <c r="A680" s="49" t="s">
        <v>13</v>
      </c>
      <c r="B680" s="49" t="str">
        <f>IFERROR(IF(A680="","",A680&amp;COUNTIF(A$2:A680,A680)),"")</f>
        <v>生物12</v>
      </c>
      <c r="C680">
        <v>47</v>
      </c>
      <c r="D680">
        <v>679</v>
      </c>
      <c r="F680" t="s">
        <v>12</v>
      </c>
      <c r="G680" t="s">
        <v>4232</v>
      </c>
      <c r="H680" t="s">
        <v>456</v>
      </c>
      <c r="K680" s="50">
        <v>9784320058156</v>
      </c>
      <c r="L680" t="s">
        <v>115</v>
      </c>
      <c r="M680" s="49" t="s">
        <v>116</v>
      </c>
      <c r="O680" s="49" t="s">
        <v>4258</v>
      </c>
      <c r="P680" t="s">
        <v>4259</v>
      </c>
      <c r="Q680" s="51">
        <v>6000</v>
      </c>
      <c r="R680" s="51">
        <v>6600</v>
      </c>
      <c r="S680" t="s">
        <v>4260</v>
      </c>
      <c r="T680" t="s">
        <v>3640</v>
      </c>
      <c r="U680" t="s">
        <v>4261</v>
      </c>
      <c r="V680" t="s">
        <v>4262</v>
      </c>
      <c r="W680" t="s">
        <v>95</v>
      </c>
      <c r="X680" t="s">
        <v>4263</v>
      </c>
      <c r="Y680" s="49">
        <v>679</v>
      </c>
    </row>
    <row r="681" spans="1:25">
      <c r="A681" s="49" t="s">
        <v>13</v>
      </c>
      <c r="B681" s="49" t="str">
        <f>IFERROR(IF(A681="","",A681&amp;COUNTIF(A$2:A681,A681)),"")</f>
        <v>生物13</v>
      </c>
      <c r="C681">
        <v>47</v>
      </c>
      <c r="D681">
        <v>680</v>
      </c>
      <c r="F681" t="s">
        <v>12</v>
      </c>
      <c r="G681" t="s">
        <v>4232</v>
      </c>
      <c r="H681" t="s">
        <v>456</v>
      </c>
      <c r="K681" s="50">
        <v>9784320058149</v>
      </c>
      <c r="L681" t="s">
        <v>115</v>
      </c>
      <c r="M681" s="49" t="s">
        <v>116</v>
      </c>
      <c r="O681" s="49" t="s">
        <v>4264</v>
      </c>
      <c r="P681" t="s">
        <v>4265</v>
      </c>
      <c r="Q681" s="51">
        <v>13500</v>
      </c>
      <c r="R681" s="51">
        <v>14850</v>
      </c>
      <c r="S681" t="s">
        <v>4266</v>
      </c>
      <c r="T681" t="s">
        <v>3640</v>
      </c>
      <c r="U681" t="s">
        <v>4267</v>
      </c>
      <c r="V681" t="s">
        <v>4268</v>
      </c>
      <c r="W681" t="s">
        <v>95</v>
      </c>
      <c r="X681" t="s">
        <v>4269</v>
      </c>
      <c r="Y681" s="49">
        <v>680</v>
      </c>
    </row>
    <row r="682" spans="1:25">
      <c r="A682" s="49" t="s">
        <v>13</v>
      </c>
      <c r="B682" s="49" t="str">
        <f>IFERROR(IF(A682="","",A682&amp;COUNTIF(A$2:A682,A682)),"")</f>
        <v>生物14</v>
      </c>
      <c r="C682">
        <v>47</v>
      </c>
      <c r="D682">
        <v>681</v>
      </c>
      <c r="F682" t="s">
        <v>12</v>
      </c>
      <c r="G682" t="s">
        <v>4232</v>
      </c>
      <c r="H682" t="s">
        <v>456</v>
      </c>
      <c r="K682" s="50">
        <v>9784320057906</v>
      </c>
      <c r="L682" t="s">
        <v>115</v>
      </c>
      <c r="M682" s="49" t="s">
        <v>116</v>
      </c>
      <c r="O682" s="49" t="s">
        <v>4270</v>
      </c>
      <c r="P682" t="s">
        <v>4271</v>
      </c>
      <c r="Q682" s="51">
        <v>7800</v>
      </c>
      <c r="R682" s="51">
        <v>8580</v>
      </c>
      <c r="S682" t="s">
        <v>4272</v>
      </c>
      <c r="T682" t="s">
        <v>4273</v>
      </c>
      <c r="U682" t="s">
        <v>4274</v>
      </c>
      <c r="V682" t="s">
        <v>4275</v>
      </c>
      <c r="W682" t="s">
        <v>95</v>
      </c>
      <c r="X682" t="s">
        <v>4276</v>
      </c>
      <c r="Y682" s="49">
        <v>681</v>
      </c>
    </row>
    <row r="683" spans="1:25">
      <c r="A683" s="49" t="s">
        <v>13</v>
      </c>
      <c r="B683" s="49" t="str">
        <f>IFERROR(IF(A683="","",A683&amp;COUNTIF(A$2:A683,A683)),"")</f>
        <v>生物15</v>
      </c>
      <c r="C683">
        <v>47</v>
      </c>
      <c r="D683">
        <v>682</v>
      </c>
      <c r="F683" t="s">
        <v>12</v>
      </c>
      <c r="G683" t="s">
        <v>4232</v>
      </c>
      <c r="H683" t="s">
        <v>456</v>
      </c>
      <c r="K683" s="50">
        <v>9784320058309</v>
      </c>
      <c r="L683" t="s">
        <v>115</v>
      </c>
      <c r="M683" s="49" t="s">
        <v>116</v>
      </c>
      <c r="O683" s="49" t="s">
        <v>4277</v>
      </c>
      <c r="P683" t="s">
        <v>4278</v>
      </c>
      <c r="Q683" s="51">
        <v>4700</v>
      </c>
      <c r="R683" s="51">
        <v>5170</v>
      </c>
      <c r="S683" t="s">
        <v>4279</v>
      </c>
      <c r="T683" t="s">
        <v>3768</v>
      </c>
      <c r="U683" t="s">
        <v>1161</v>
      </c>
      <c r="V683" t="s">
        <v>4280</v>
      </c>
      <c r="W683" t="s">
        <v>95</v>
      </c>
      <c r="X683" t="s">
        <v>4281</v>
      </c>
      <c r="Y683" s="49">
        <v>682</v>
      </c>
    </row>
    <row r="684" spans="1:25">
      <c r="A684" s="49" t="s">
        <v>13</v>
      </c>
      <c r="B684" s="49" t="str">
        <f>IFERROR(IF(A684="","",A684&amp;COUNTIF(A$2:A684,A684)),"")</f>
        <v>生物16</v>
      </c>
      <c r="C684">
        <v>47</v>
      </c>
      <c r="D684">
        <v>683</v>
      </c>
      <c r="F684" t="s">
        <v>12</v>
      </c>
      <c r="G684" t="s">
        <v>4232</v>
      </c>
      <c r="H684" t="s">
        <v>456</v>
      </c>
      <c r="L684" t="s">
        <v>475</v>
      </c>
      <c r="M684" s="49" t="s">
        <v>476</v>
      </c>
      <c r="O684" s="49" t="s">
        <v>4282</v>
      </c>
      <c r="P684" t="s">
        <v>4283</v>
      </c>
      <c r="Q684" s="51">
        <v>20000</v>
      </c>
      <c r="R684" s="51">
        <v>22000</v>
      </c>
      <c r="S684" t="s">
        <v>4284</v>
      </c>
      <c r="T684" t="s">
        <v>3757</v>
      </c>
      <c r="U684" t="s">
        <v>4285</v>
      </c>
      <c r="V684" t="s">
        <v>4286</v>
      </c>
      <c r="W684" t="s">
        <v>95</v>
      </c>
      <c r="X684" t="s">
        <v>4287</v>
      </c>
      <c r="Y684" s="49">
        <v>683</v>
      </c>
    </row>
    <row r="685" spans="1:25">
      <c r="A685" s="49" t="s">
        <v>13</v>
      </c>
      <c r="B685" s="49" t="str">
        <f>IFERROR(IF(A685="","",A685&amp;COUNTIF(A$2:A685,A685)),"")</f>
        <v>生物17</v>
      </c>
      <c r="C685">
        <v>47</v>
      </c>
      <c r="D685">
        <v>684</v>
      </c>
      <c r="F685" t="s">
        <v>12</v>
      </c>
      <c r="G685" t="s">
        <v>4232</v>
      </c>
      <c r="H685" t="s">
        <v>456</v>
      </c>
      <c r="K685" s="50">
        <v>9784061538962</v>
      </c>
      <c r="L685" t="s">
        <v>332</v>
      </c>
      <c r="M685" s="49" t="s">
        <v>333</v>
      </c>
      <c r="O685" s="49" t="s">
        <v>4288</v>
      </c>
      <c r="P685" t="s">
        <v>4289</v>
      </c>
      <c r="Q685" s="51">
        <v>12000</v>
      </c>
      <c r="R685" s="51">
        <v>13200</v>
      </c>
      <c r="S685" t="s">
        <v>4290</v>
      </c>
      <c r="T685" t="s">
        <v>4291</v>
      </c>
      <c r="U685" t="s">
        <v>4292</v>
      </c>
      <c r="V685" t="s">
        <v>4293</v>
      </c>
      <c r="W685" t="s">
        <v>95</v>
      </c>
      <c r="X685" t="s">
        <v>4294</v>
      </c>
      <c r="Y685" s="49">
        <v>684</v>
      </c>
    </row>
    <row r="686" spans="1:25">
      <c r="A686" s="49" t="s">
        <v>13</v>
      </c>
      <c r="B686" s="49" t="str">
        <f>IFERROR(IF(A686="","",A686&amp;COUNTIF(A$2:A686,A686)),"")</f>
        <v>生物18</v>
      </c>
      <c r="C686">
        <v>47</v>
      </c>
      <c r="D686">
        <v>685</v>
      </c>
      <c r="F686" t="s">
        <v>12</v>
      </c>
      <c r="G686" t="s">
        <v>4232</v>
      </c>
      <c r="H686" t="s">
        <v>456</v>
      </c>
      <c r="K686" s="50">
        <v>9784385162409</v>
      </c>
      <c r="L686" t="s">
        <v>4295</v>
      </c>
      <c r="M686" s="49" t="s">
        <v>4296</v>
      </c>
      <c r="O686" s="49" t="s">
        <v>4297</v>
      </c>
      <c r="P686" t="s">
        <v>4298</v>
      </c>
      <c r="Q686" s="51">
        <v>4200</v>
      </c>
      <c r="R686" s="51">
        <v>4620</v>
      </c>
      <c r="S686" t="s">
        <v>4299</v>
      </c>
      <c r="T686" t="s">
        <v>3434</v>
      </c>
      <c r="U686" t="s">
        <v>4300</v>
      </c>
      <c r="V686" t="s">
        <v>4301</v>
      </c>
      <c r="W686" t="s">
        <v>95</v>
      </c>
      <c r="X686" t="s">
        <v>4302</v>
      </c>
      <c r="Y686" s="49">
        <v>685</v>
      </c>
    </row>
    <row r="687" spans="1:25">
      <c r="A687" s="49" t="s">
        <v>13</v>
      </c>
      <c r="B687" s="49" t="str">
        <f>IFERROR(IF(A687="","",A687&amp;COUNTIF(A$2:A687,A687)),"")</f>
        <v>生物19</v>
      </c>
      <c r="C687">
        <v>47</v>
      </c>
      <c r="D687">
        <v>686</v>
      </c>
      <c r="F687" t="s">
        <v>12</v>
      </c>
      <c r="G687" t="s">
        <v>4232</v>
      </c>
      <c r="H687" t="s">
        <v>456</v>
      </c>
      <c r="K687" s="50">
        <v>9784480860941</v>
      </c>
      <c r="L687" t="s">
        <v>4303</v>
      </c>
      <c r="M687" s="49" t="s">
        <v>4304</v>
      </c>
      <c r="O687" s="49" t="s">
        <v>4305</v>
      </c>
      <c r="P687" t="s">
        <v>4306</v>
      </c>
      <c r="Q687" s="51">
        <v>3600</v>
      </c>
      <c r="R687" s="51">
        <v>3960</v>
      </c>
      <c r="S687" t="s">
        <v>4307</v>
      </c>
      <c r="T687" s="17">
        <v>44835</v>
      </c>
      <c r="U687" t="s">
        <v>4308</v>
      </c>
      <c r="V687" t="s">
        <v>4309</v>
      </c>
      <c r="W687" t="s">
        <v>95</v>
      </c>
      <c r="X687" t="s">
        <v>4310</v>
      </c>
      <c r="Y687" s="49">
        <v>686</v>
      </c>
    </row>
    <row r="688" spans="1:25">
      <c r="A688" s="49" t="s">
        <v>13</v>
      </c>
      <c r="B688" s="49" t="str">
        <f>IFERROR(IF(A688="","",A688&amp;COUNTIF(A$2:A688,A688)),"")</f>
        <v>生物20</v>
      </c>
      <c r="C688">
        <v>47</v>
      </c>
      <c r="D688">
        <v>687</v>
      </c>
      <c r="F688" t="s">
        <v>12</v>
      </c>
      <c r="G688" t="s">
        <v>4232</v>
      </c>
      <c r="H688" t="s">
        <v>456</v>
      </c>
      <c r="K688" s="50">
        <v>9784487815760</v>
      </c>
      <c r="L688" t="s">
        <v>448</v>
      </c>
      <c r="M688" s="49" t="s">
        <v>449</v>
      </c>
      <c r="O688" s="49" t="s">
        <v>4311</v>
      </c>
      <c r="P688" t="s">
        <v>4312</v>
      </c>
      <c r="Q688" s="51">
        <v>5800</v>
      </c>
      <c r="R688" s="51">
        <v>6380</v>
      </c>
      <c r="S688" t="s">
        <v>4313</v>
      </c>
      <c r="T688" s="17">
        <v>44774</v>
      </c>
      <c r="U688" t="s">
        <v>453</v>
      </c>
      <c r="V688" t="s">
        <v>4314</v>
      </c>
      <c r="W688" t="s">
        <v>95</v>
      </c>
      <c r="X688" t="s">
        <v>4315</v>
      </c>
      <c r="Y688" s="49">
        <v>687</v>
      </c>
    </row>
    <row r="689" spans="1:25">
      <c r="A689" s="49" t="s">
        <v>13</v>
      </c>
      <c r="B689" s="49" t="str">
        <f>IFERROR(IF(A689="","",A689&amp;COUNTIF(A$2:A689,A689)),"")</f>
        <v>生物21</v>
      </c>
      <c r="C689">
        <v>47</v>
      </c>
      <c r="D689">
        <v>688</v>
      </c>
      <c r="F689" t="s">
        <v>12</v>
      </c>
      <c r="G689" t="s">
        <v>4232</v>
      </c>
      <c r="H689" t="s">
        <v>456</v>
      </c>
      <c r="K689" s="50">
        <v>9784487814336</v>
      </c>
      <c r="L689" t="s">
        <v>448</v>
      </c>
      <c r="M689" s="49" t="s">
        <v>449</v>
      </c>
      <c r="O689" s="49" t="s">
        <v>4316</v>
      </c>
      <c r="P689" t="s">
        <v>4317</v>
      </c>
      <c r="Q689" s="51">
        <v>5800</v>
      </c>
      <c r="R689" s="51">
        <v>6380</v>
      </c>
      <c r="S689" t="s">
        <v>4318</v>
      </c>
      <c r="T689" s="17">
        <v>44378</v>
      </c>
      <c r="U689" t="s">
        <v>453</v>
      </c>
      <c r="V689" t="s">
        <v>4319</v>
      </c>
      <c r="W689" t="s">
        <v>95</v>
      </c>
      <c r="X689" t="s">
        <v>4320</v>
      </c>
      <c r="Y689" s="49">
        <v>688</v>
      </c>
    </row>
    <row r="690" spans="1:25">
      <c r="A690" s="49" t="s">
        <v>13</v>
      </c>
      <c r="B690" s="49" t="str">
        <f>IFERROR(IF(A690="","",A690&amp;COUNTIF(A$2:A690,A690)),"")</f>
        <v>生物22</v>
      </c>
      <c r="C690">
        <v>47</v>
      </c>
      <c r="D690">
        <v>689</v>
      </c>
      <c r="F690" t="s">
        <v>12</v>
      </c>
      <c r="G690" t="s">
        <v>4232</v>
      </c>
      <c r="H690" t="s">
        <v>456</v>
      </c>
      <c r="K690" s="50">
        <v>9784487812585</v>
      </c>
      <c r="L690" t="s">
        <v>448</v>
      </c>
      <c r="M690" s="49" t="s">
        <v>449</v>
      </c>
      <c r="O690" s="49" t="s">
        <v>4321</v>
      </c>
      <c r="P690" t="s">
        <v>4322</v>
      </c>
      <c r="Q690" s="51">
        <v>5800</v>
      </c>
      <c r="R690" s="51">
        <v>6380</v>
      </c>
      <c r="S690" t="s">
        <v>4323</v>
      </c>
      <c r="T690" s="17">
        <v>44013</v>
      </c>
      <c r="U690" t="s">
        <v>4324</v>
      </c>
      <c r="V690" t="s">
        <v>4325</v>
      </c>
      <c r="W690" t="s">
        <v>95</v>
      </c>
      <c r="X690" t="s">
        <v>4326</v>
      </c>
      <c r="Y690" s="49">
        <v>689</v>
      </c>
    </row>
    <row r="691" spans="1:25">
      <c r="A691" s="49" t="s">
        <v>13</v>
      </c>
      <c r="B691" s="49" t="str">
        <f>IFERROR(IF(A691="","",A691&amp;COUNTIF(A$2:A691,A691)),"")</f>
        <v>生物23</v>
      </c>
      <c r="C691">
        <v>48</v>
      </c>
      <c r="D691">
        <v>690</v>
      </c>
      <c r="F691" t="s">
        <v>12</v>
      </c>
      <c r="G691" t="s">
        <v>4232</v>
      </c>
      <c r="H691" t="s">
        <v>456</v>
      </c>
      <c r="K691" s="50">
        <v>9784815811099</v>
      </c>
      <c r="L691" t="s">
        <v>1902</v>
      </c>
      <c r="M691" s="49" t="s">
        <v>1903</v>
      </c>
      <c r="O691" s="49" t="s">
        <v>4327</v>
      </c>
      <c r="P691" t="s">
        <v>4328</v>
      </c>
      <c r="Q691" s="51">
        <v>10000</v>
      </c>
      <c r="R691" s="51">
        <v>11000</v>
      </c>
      <c r="S691" t="s">
        <v>4329</v>
      </c>
      <c r="T691" s="17">
        <v>44896</v>
      </c>
      <c r="U691" t="s">
        <v>4330</v>
      </c>
      <c r="V691" t="s">
        <v>4331</v>
      </c>
      <c r="W691" t="s">
        <v>95</v>
      </c>
      <c r="X691" t="s">
        <v>4332</v>
      </c>
      <c r="Y691" s="49">
        <v>690</v>
      </c>
    </row>
    <row r="692" spans="1:25">
      <c r="A692" s="49" t="s">
        <v>13</v>
      </c>
      <c r="B692" s="49" t="str">
        <f>IFERROR(IF(A692="","",A692&amp;COUNTIF(A$2:A692,A692)),"")</f>
        <v>生物24</v>
      </c>
      <c r="C692">
        <v>48</v>
      </c>
      <c r="D692">
        <v>691</v>
      </c>
      <c r="F692" t="s">
        <v>12</v>
      </c>
      <c r="G692" t="s">
        <v>4232</v>
      </c>
      <c r="H692" t="s">
        <v>456</v>
      </c>
      <c r="K692" s="50">
        <v>9784621306390</v>
      </c>
      <c r="L692" t="s">
        <v>303</v>
      </c>
      <c r="M692" s="49" t="s">
        <v>304</v>
      </c>
      <c r="O692" s="49" t="s">
        <v>4333</v>
      </c>
      <c r="P692" t="s">
        <v>4334</v>
      </c>
      <c r="Q692" s="51">
        <v>5500</v>
      </c>
      <c r="R692" s="51">
        <v>6050</v>
      </c>
      <c r="S692" t="s">
        <v>4335</v>
      </c>
      <c r="T692" t="s">
        <v>3543</v>
      </c>
      <c r="U692" t="s">
        <v>1751</v>
      </c>
      <c r="V692" t="s">
        <v>4336</v>
      </c>
      <c r="W692" t="s">
        <v>95</v>
      </c>
      <c r="X692" t="s">
        <v>4337</v>
      </c>
      <c r="Y692" s="49">
        <v>691</v>
      </c>
    </row>
    <row r="693" spans="1:25">
      <c r="A693" s="49" t="s">
        <v>13</v>
      </c>
      <c r="B693" s="49" t="str">
        <f>IFERROR(IF(A693="","",A693&amp;COUNTIF(A$2:A693,A693)),"")</f>
        <v>生物25</v>
      </c>
      <c r="C693">
        <v>48</v>
      </c>
      <c r="D693">
        <v>692</v>
      </c>
      <c r="F693" t="s">
        <v>12</v>
      </c>
      <c r="G693" t="s">
        <v>4232</v>
      </c>
      <c r="H693" t="s">
        <v>456</v>
      </c>
      <c r="K693" s="50">
        <v>9784621303177</v>
      </c>
      <c r="L693" t="s">
        <v>303</v>
      </c>
      <c r="M693" s="49" t="s">
        <v>304</v>
      </c>
      <c r="O693" s="49" t="s">
        <v>4338</v>
      </c>
      <c r="P693" t="s">
        <v>4339</v>
      </c>
      <c r="Q693" s="51">
        <v>20000</v>
      </c>
      <c r="R693" s="51">
        <v>22000</v>
      </c>
      <c r="S693" t="s">
        <v>4340</v>
      </c>
      <c r="T693" t="s">
        <v>4341</v>
      </c>
      <c r="U693" t="s">
        <v>4342</v>
      </c>
      <c r="V693" t="s">
        <v>4343</v>
      </c>
      <c r="W693" t="s">
        <v>95</v>
      </c>
      <c r="X693" t="s">
        <v>4344</v>
      </c>
      <c r="Y693" s="49">
        <v>692</v>
      </c>
    </row>
    <row r="694" spans="1:25">
      <c r="A694" s="49" t="s">
        <v>13</v>
      </c>
      <c r="B694" s="49" t="str">
        <f>IFERROR(IF(A694="","",A694&amp;COUNTIF(A$2:A694,A694)),"")</f>
        <v>生物26</v>
      </c>
      <c r="C694">
        <v>48</v>
      </c>
      <c r="D694">
        <v>693</v>
      </c>
      <c r="F694" t="s">
        <v>12</v>
      </c>
      <c r="G694" t="s">
        <v>4232</v>
      </c>
      <c r="H694" t="s">
        <v>456</v>
      </c>
      <c r="K694" s="50">
        <v>9784621303092</v>
      </c>
      <c r="L694" t="s">
        <v>303</v>
      </c>
      <c r="M694" s="49" t="s">
        <v>304</v>
      </c>
      <c r="O694" s="49" t="s">
        <v>4345</v>
      </c>
      <c r="P694" t="s">
        <v>4346</v>
      </c>
      <c r="Q694" s="51">
        <v>20000</v>
      </c>
      <c r="R694" s="51">
        <v>22000</v>
      </c>
      <c r="S694" t="s">
        <v>4347</v>
      </c>
      <c r="T694" t="s">
        <v>3652</v>
      </c>
      <c r="U694" t="s">
        <v>4348</v>
      </c>
      <c r="V694" t="s">
        <v>4349</v>
      </c>
      <c r="W694" t="s">
        <v>95</v>
      </c>
      <c r="X694" t="s">
        <v>4350</v>
      </c>
      <c r="Y694" s="49">
        <v>693</v>
      </c>
    </row>
    <row r="695" spans="1:25">
      <c r="A695" s="49" t="s">
        <v>13</v>
      </c>
      <c r="B695" s="49" t="str">
        <f>IFERROR(IF(A695="","",A695&amp;COUNTIF(A$2:A695,A695)),"")</f>
        <v>生物27</v>
      </c>
      <c r="C695">
        <v>48</v>
      </c>
      <c r="D695">
        <v>694</v>
      </c>
      <c r="F695" t="s">
        <v>12</v>
      </c>
      <c r="G695" t="s">
        <v>4232</v>
      </c>
      <c r="H695" t="s">
        <v>456</v>
      </c>
      <c r="K695" s="50">
        <v>9784621305898</v>
      </c>
      <c r="L695" t="s">
        <v>303</v>
      </c>
      <c r="M695" s="49" t="s">
        <v>304</v>
      </c>
      <c r="O695" s="49" t="s">
        <v>4351</v>
      </c>
      <c r="P695" t="s">
        <v>4352</v>
      </c>
      <c r="Q695" s="51">
        <v>16000</v>
      </c>
      <c r="R695" s="51">
        <v>17600</v>
      </c>
      <c r="S695" t="s">
        <v>4353</v>
      </c>
      <c r="T695" t="s">
        <v>4242</v>
      </c>
      <c r="U695" t="s">
        <v>4354</v>
      </c>
      <c r="V695" t="s">
        <v>4355</v>
      </c>
      <c r="W695" t="s">
        <v>95</v>
      </c>
      <c r="X695" t="s">
        <v>4356</v>
      </c>
      <c r="Y695" s="49">
        <v>694</v>
      </c>
    </row>
    <row r="696" spans="1:25">
      <c r="A696" s="49" t="s">
        <v>15</v>
      </c>
      <c r="B696" s="49" t="str">
        <f>IFERROR(IF(A696="","",A696&amp;COUNTIF(A$2:A696,A696)),"")</f>
        <v>生命科学9</v>
      </c>
      <c r="C696">
        <v>48</v>
      </c>
      <c r="D696">
        <v>695</v>
      </c>
      <c r="F696" t="s">
        <v>14</v>
      </c>
      <c r="G696" t="s">
        <v>4357</v>
      </c>
      <c r="H696" t="s">
        <v>500</v>
      </c>
      <c r="K696" s="50">
        <v>9784254171754</v>
      </c>
      <c r="L696" t="s">
        <v>87</v>
      </c>
      <c r="M696" s="49" t="s">
        <v>88</v>
      </c>
      <c r="O696" s="49" t="s">
        <v>4358</v>
      </c>
      <c r="P696" t="s">
        <v>4359</v>
      </c>
      <c r="Q696" s="51">
        <v>9000</v>
      </c>
      <c r="R696" s="51">
        <v>9900</v>
      </c>
      <c r="S696" t="s">
        <v>4360</v>
      </c>
      <c r="T696" t="s">
        <v>3671</v>
      </c>
      <c r="U696" t="s">
        <v>3070</v>
      </c>
      <c r="V696" t="s">
        <v>4361</v>
      </c>
      <c r="W696" t="s">
        <v>95</v>
      </c>
      <c r="X696" t="s">
        <v>4362</v>
      </c>
      <c r="Y696" s="49">
        <v>695</v>
      </c>
    </row>
    <row r="697" spans="1:25">
      <c r="A697" s="49" t="s">
        <v>15</v>
      </c>
      <c r="B697" s="49" t="str">
        <f>IFERROR(IF(A697="","",A697&amp;COUNTIF(A$2:A697,A697)),"")</f>
        <v>生命科学10</v>
      </c>
      <c r="C697">
        <v>48</v>
      </c>
      <c r="D697">
        <v>696</v>
      </c>
      <c r="F697" t="s">
        <v>14</v>
      </c>
      <c r="G697" t="s">
        <v>4357</v>
      </c>
      <c r="H697" t="s">
        <v>500</v>
      </c>
      <c r="K697" s="50">
        <v>9784759820836</v>
      </c>
      <c r="L697" t="s">
        <v>3855</v>
      </c>
      <c r="M697" s="49" t="s">
        <v>3856</v>
      </c>
      <c r="O697" s="49" t="s">
        <v>4363</v>
      </c>
      <c r="P697" t="s">
        <v>4364</v>
      </c>
      <c r="Q697" s="51">
        <v>2600</v>
      </c>
      <c r="R697" s="51">
        <v>2860</v>
      </c>
      <c r="S697" t="s">
        <v>4365</v>
      </c>
      <c r="T697" s="17">
        <v>44774</v>
      </c>
      <c r="U697" t="s">
        <v>4366</v>
      </c>
      <c r="V697" t="s">
        <v>4367</v>
      </c>
      <c r="W697" t="s">
        <v>95</v>
      </c>
      <c r="X697" t="s">
        <v>4368</v>
      </c>
      <c r="Y697" s="49">
        <v>696</v>
      </c>
    </row>
    <row r="698" spans="1:25">
      <c r="A698" s="49" t="s">
        <v>15</v>
      </c>
      <c r="B698" s="49" t="str">
        <f>IFERROR(IF(A698="","",A698&amp;COUNTIF(A$2:A698,A698)),"")</f>
        <v>生命科学11</v>
      </c>
      <c r="C698">
        <v>48</v>
      </c>
      <c r="D698">
        <v>697</v>
      </c>
      <c r="F698" t="s">
        <v>14</v>
      </c>
      <c r="G698" t="s">
        <v>4357</v>
      </c>
      <c r="H698" t="s">
        <v>500</v>
      </c>
      <c r="K698" s="50">
        <v>9784759817317</v>
      </c>
      <c r="L698" t="s">
        <v>3855</v>
      </c>
      <c r="M698" s="49" t="s">
        <v>3856</v>
      </c>
      <c r="O698" s="49" t="s">
        <v>4369</v>
      </c>
      <c r="P698" t="s">
        <v>4370</v>
      </c>
      <c r="Q698" s="51">
        <v>4800</v>
      </c>
      <c r="R698" s="51">
        <v>5280</v>
      </c>
      <c r="S698" t="s">
        <v>4371</v>
      </c>
      <c r="T698" t="s">
        <v>3608</v>
      </c>
      <c r="U698" t="s">
        <v>4372</v>
      </c>
      <c r="V698" t="s">
        <v>4373</v>
      </c>
      <c r="W698" t="s">
        <v>95</v>
      </c>
      <c r="X698" t="s">
        <v>4374</v>
      </c>
      <c r="Y698" s="49">
        <v>697</v>
      </c>
    </row>
    <row r="699" spans="1:25">
      <c r="A699" s="49" t="s">
        <v>15</v>
      </c>
      <c r="B699" s="49" t="str">
        <f>IFERROR(IF(A699="","",A699&amp;COUNTIF(A$2:A699,A699)),"")</f>
        <v>生命科学12</v>
      </c>
      <c r="C699">
        <v>48</v>
      </c>
      <c r="D699">
        <v>698</v>
      </c>
      <c r="F699" t="s">
        <v>14</v>
      </c>
      <c r="G699" t="s">
        <v>4357</v>
      </c>
      <c r="H699" t="s">
        <v>500</v>
      </c>
      <c r="K699" s="50">
        <v>9784759817331</v>
      </c>
      <c r="L699" t="s">
        <v>3855</v>
      </c>
      <c r="M699" s="49" t="s">
        <v>3856</v>
      </c>
      <c r="O699" s="49" t="s">
        <v>4375</v>
      </c>
      <c r="P699" t="s">
        <v>4376</v>
      </c>
      <c r="Q699" s="51">
        <v>8000</v>
      </c>
      <c r="R699" s="51">
        <v>8800</v>
      </c>
      <c r="S699" t="s">
        <v>4377</v>
      </c>
      <c r="T699" t="s">
        <v>4378</v>
      </c>
      <c r="U699" t="s">
        <v>4379</v>
      </c>
      <c r="V699" t="s">
        <v>4380</v>
      </c>
      <c r="W699" t="s">
        <v>95</v>
      </c>
      <c r="X699" t="s">
        <v>4381</v>
      </c>
      <c r="Y699" s="49">
        <v>698</v>
      </c>
    </row>
    <row r="700" spans="1:25">
      <c r="A700" s="49" t="s">
        <v>15</v>
      </c>
      <c r="B700" s="49" t="str">
        <f>IFERROR(IF(A700="","",A700&amp;COUNTIF(A$2:A700,A700)),"")</f>
        <v>生命科学13</v>
      </c>
      <c r="C700">
        <v>48</v>
      </c>
      <c r="D700">
        <v>699</v>
      </c>
      <c r="F700" t="s">
        <v>14</v>
      </c>
      <c r="G700" t="s">
        <v>4357</v>
      </c>
      <c r="H700" t="s">
        <v>500</v>
      </c>
      <c r="K700" s="50">
        <v>9784759819205</v>
      </c>
      <c r="L700" t="s">
        <v>3855</v>
      </c>
      <c r="M700" s="49" t="s">
        <v>3856</v>
      </c>
      <c r="O700" s="49" t="s">
        <v>4382</v>
      </c>
      <c r="P700" t="s">
        <v>4383</v>
      </c>
      <c r="Q700" s="51">
        <v>3800</v>
      </c>
      <c r="R700" s="51">
        <v>4180</v>
      </c>
      <c r="S700" t="s">
        <v>4384</v>
      </c>
      <c r="T700" t="s">
        <v>4118</v>
      </c>
      <c r="U700" t="s">
        <v>4385</v>
      </c>
      <c r="V700" t="s">
        <v>4386</v>
      </c>
      <c r="W700" t="s">
        <v>95</v>
      </c>
      <c r="X700" t="s">
        <v>4387</v>
      </c>
      <c r="Y700" s="49">
        <v>699</v>
      </c>
    </row>
    <row r="701" spans="1:25">
      <c r="A701" s="49" t="s">
        <v>15</v>
      </c>
      <c r="B701" s="49" t="str">
        <f>IFERROR(IF(A701="","",A701&amp;COUNTIF(A$2:A701,A701)),"")</f>
        <v>生命科学14</v>
      </c>
      <c r="C701">
        <v>48</v>
      </c>
      <c r="D701">
        <v>700</v>
      </c>
      <c r="F701" t="s">
        <v>14</v>
      </c>
      <c r="G701" t="s">
        <v>4357</v>
      </c>
      <c r="H701" t="s">
        <v>500</v>
      </c>
      <c r="K701" s="50">
        <v>9784759817201</v>
      </c>
      <c r="L701" t="s">
        <v>3855</v>
      </c>
      <c r="M701" s="49" t="s">
        <v>3856</v>
      </c>
      <c r="O701" s="49" t="s">
        <v>4388</v>
      </c>
      <c r="P701" t="s">
        <v>4389</v>
      </c>
      <c r="Q701" s="51">
        <v>6000</v>
      </c>
      <c r="R701" s="51">
        <v>6600</v>
      </c>
      <c r="S701" t="s">
        <v>4390</v>
      </c>
      <c r="T701" t="s">
        <v>4391</v>
      </c>
      <c r="U701" t="s">
        <v>3588</v>
      </c>
      <c r="V701" t="s">
        <v>4392</v>
      </c>
      <c r="W701" t="s">
        <v>95</v>
      </c>
      <c r="X701" t="s">
        <v>4393</v>
      </c>
      <c r="Y701" s="49">
        <v>700</v>
      </c>
    </row>
    <row r="702" spans="1:25">
      <c r="A702" s="49" t="s">
        <v>15</v>
      </c>
      <c r="B702" s="49" t="str">
        <f>IFERROR(IF(A702="","",A702&amp;COUNTIF(A$2:A702,A702)),"")</f>
        <v>生命科学15</v>
      </c>
      <c r="C702">
        <v>48</v>
      </c>
      <c r="D702">
        <v>701</v>
      </c>
      <c r="F702" t="s">
        <v>14</v>
      </c>
      <c r="G702" t="s">
        <v>4357</v>
      </c>
      <c r="H702" t="s">
        <v>500</v>
      </c>
      <c r="K702" s="50">
        <v>9784759817294</v>
      </c>
      <c r="L702" t="s">
        <v>3855</v>
      </c>
      <c r="M702" s="49" t="s">
        <v>3856</v>
      </c>
      <c r="O702" s="49" t="s">
        <v>4394</v>
      </c>
      <c r="P702" t="s">
        <v>4395</v>
      </c>
      <c r="Q702" s="51">
        <v>5500</v>
      </c>
      <c r="R702" s="51">
        <v>6050</v>
      </c>
      <c r="S702" t="s">
        <v>4396</v>
      </c>
      <c r="T702" t="s">
        <v>4063</v>
      </c>
      <c r="U702" t="s">
        <v>4397</v>
      </c>
      <c r="V702" t="s">
        <v>4398</v>
      </c>
      <c r="W702" t="s">
        <v>95</v>
      </c>
      <c r="X702" t="s">
        <v>4399</v>
      </c>
      <c r="Y702" s="49">
        <v>701</v>
      </c>
    </row>
    <row r="703" spans="1:25">
      <c r="A703" s="49" t="s">
        <v>15</v>
      </c>
      <c r="B703" s="49" t="str">
        <f>IFERROR(IF(A703="","",A703&amp;COUNTIF(A$2:A703,A703)),"")</f>
        <v>生命科学16</v>
      </c>
      <c r="C703">
        <v>48</v>
      </c>
      <c r="D703">
        <v>702</v>
      </c>
      <c r="F703" t="s">
        <v>14</v>
      </c>
      <c r="G703" t="s">
        <v>4357</v>
      </c>
      <c r="H703" t="s">
        <v>500</v>
      </c>
      <c r="K703" s="50">
        <v>9784807920181</v>
      </c>
      <c r="L703" t="s">
        <v>295</v>
      </c>
      <c r="M703" s="49" t="s">
        <v>296</v>
      </c>
      <c r="O703" s="49" t="s">
        <v>4400</v>
      </c>
      <c r="P703" t="s">
        <v>4401</v>
      </c>
      <c r="Q703" s="51">
        <v>4900</v>
      </c>
      <c r="R703" s="51">
        <v>5390</v>
      </c>
      <c r="S703" t="s">
        <v>4402</v>
      </c>
      <c r="T703" t="s">
        <v>3381</v>
      </c>
      <c r="U703" t="s">
        <v>404</v>
      </c>
      <c r="V703" t="s">
        <v>4403</v>
      </c>
      <c r="W703" t="s">
        <v>95</v>
      </c>
      <c r="X703" t="s">
        <v>4404</v>
      </c>
      <c r="Y703" s="49">
        <v>702</v>
      </c>
    </row>
    <row r="704" spans="1:25">
      <c r="A704" s="49" t="s">
        <v>15</v>
      </c>
      <c r="B704" s="49" t="str">
        <f>IFERROR(IF(A704="","",A704&amp;COUNTIF(A$2:A704,A704)),"")</f>
        <v>生命科学17</v>
      </c>
      <c r="C704">
        <v>48</v>
      </c>
      <c r="D704">
        <v>703</v>
      </c>
      <c r="F704" t="s">
        <v>14</v>
      </c>
      <c r="G704" t="s">
        <v>4357</v>
      </c>
      <c r="H704" t="s">
        <v>500</v>
      </c>
      <c r="K704" s="50">
        <v>9784807920259</v>
      </c>
      <c r="L704" t="s">
        <v>295</v>
      </c>
      <c r="M704" s="49" t="s">
        <v>296</v>
      </c>
      <c r="O704" s="49" t="s">
        <v>4405</v>
      </c>
      <c r="P704" t="s">
        <v>4406</v>
      </c>
      <c r="Q704" s="51">
        <v>6400</v>
      </c>
      <c r="R704" s="51">
        <v>7040</v>
      </c>
      <c r="S704" t="s">
        <v>4407</v>
      </c>
      <c r="T704" t="s">
        <v>3381</v>
      </c>
      <c r="U704" t="s">
        <v>4408</v>
      </c>
      <c r="V704" t="s">
        <v>4409</v>
      </c>
      <c r="W704" t="s">
        <v>95</v>
      </c>
      <c r="X704" t="s">
        <v>4410</v>
      </c>
      <c r="Y704" s="49">
        <v>703</v>
      </c>
    </row>
    <row r="705" spans="1:25">
      <c r="A705" s="49" t="s">
        <v>15</v>
      </c>
      <c r="B705" s="49" t="str">
        <f>IFERROR(IF(A705="","",A705&amp;COUNTIF(A$2:A705,A705)),"")</f>
        <v>生命科学18</v>
      </c>
      <c r="C705">
        <v>48</v>
      </c>
      <c r="D705">
        <v>704</v>
      </c>
      <c r="F705" t="s">
        <v>14</v>
      </c>
      <c r="G705" t="s">
        <v>4357</v>
      </c>
      <c r="H705" t="s">
        <v>500</v>
      </c>
      <c r="K705" s="50">
        <v>9784807913466</v>
      </c>
      <c r="L705" t="s">
        <v>295</v>
      </c>
      <c r="M705" s="49" t="s">
        <v>296</v>
      </c>
      <c r="O705" s="49" t="s">
        <v>4411</v>
      </c>
      <c r="P705" t="s">
        <v>4412</v>
      </c>
      <c r="Q705" s="51">
        <v>6800</v>
      </c>
      <c r="R705" s="51">
        <v>7480</v>
      </c>
      <c r="S705" t="s">
        <v>4413</v>
      </c>
      <c r="T705" t="s">
        <v>3594</v>
      </c>
      <c r="U705" t="s">
        <v>4414</v>
      </c>
      <c r="V705" t="s">
        <v>4415</v>
      </c>
      <c r="W705" t="s">
        <v>95</v>
      </c>
      <c r="X705" t="s">
        <v>4416</v>
      </c>
      <c r="Y705" s="49">
        <v>704</v>
      </c>
    </row>
    <row r="706" spans="1:25">
      <c r="A706" s="49" t="s">
        <v>15</v>
      </c>
      <c r="B706" s="49" t="str">
        <f>IFERROR(IF(A706="","",A706&amp;COUNTIF(A$2:A706,A706)),"")</f>
        <v>生命科学19</v>
      </c>
      <c r="C706">
        <v>49</v>
      </c>
      <c r="D706">
        <v>705</v>
      </c>
      <c r="F706" t="s">
        <v>14</v>
      </c>
      <c r="G706" t="s">
        <v>4357</v>
      </c>
      <c r="H706" t="s">
        <v>500</v>
      </c>
      <c r="K706" s="50">
        <v>9784807909810</v>
      </c>
      <c r="L706" t="s">
        <v>295</v>
      </c>
      <c r="M706" s="49" t="s">
        <v>296</v>
      </c>
      <c r="O706" s="49" t="s">
        <v>4417</v>
      </c>
      <c r="P706" t="s">
        <v>4418</v>
      </c>
      <c r="Q706" s="51">
        <v>4400</v>
      </c>
      <c r="R706" s="51">
        <v>4840</v>
      </c>
      <c r="S706" t="s">
        <v>4419</v>
      </c>
      <c r="T706" t="s">
        <v>3394</v>
      </c>
      <c r="U706" t="s">
        <v>4420</v>
      </c>
      <c r="V706" t="s">
        <v>4421</v>
      </c>
      <c r="W706" t="s">
        <v>95</v>
      </c>
      <c r="X706" t="s">
        <v>4422</v>
      </c>
      <c r="Y706" s="49">
        <v>705</v>
      </c>
    </row>
    <row r="707" spans="1:25">
      <c r="A707" s="49" t="s">
        <v>15</v>
      </c>
      <c r="B707" s="49" t="str">
        <f>IFERROR(IF(A707="","",A707&amp;COUNTIF(A$2:A707,A707)),"")</f>
        <v>生命科学20</v>
      </c>
      <c r="C707">
        <v>49</v>
      </c>
      <c r="D707">
        <v>706</v>
      </c>
      <c r="F707" t="s">
        <v>14</v>
      </c>
      <c r="G707" t="s">
        <v>4357</v>
      </c>
      <c r="H707" t="s">
        <v>500</v>
      </c>
      <c r="K707" s="50">
        <v>9784807909865</v>
      </c>
      <c r="L707" t="s">
        <v>295</v>
      </c>
      <c r="M707" s="49" t="s">
        <v>296</v>
      </c>
      <c r="O707" s="49" t="s">
        <v>4423</v>
      </c>
      <c r="P707" t="s">
        <v>4424</v>
      </c>
      <c r="Q707" s="51">
        <v>7900</v>
      </c>
      <c r="R707" s="51">
        <v>8690</v>
      </c>
      <c r="S707" t="s">
        <v>4425</v>
      </c>
      <c r="T707" t="s">
        <v>3689</v>
      </c>
      <c r="U707" t="s">
        <v>4426</v>
      </c>
      <c r="V707" t="s">
        <v>4427</v>
      </c>
      <c r="W707" t="s">
        <v>95</v>
      </c>
      <c r="X707" t="s">
        <v>4428</v>
      </c>
      <c r="Y707" s="49">
        <v>706</v>
      </c>
    </row>
    <row r="708" spans="1:25">
      <c r="A708" s="49" t="s">
        <v>15</v>
      </c>
      <c r="B708" s="49" t="str">
        <f>IFERROR(IF(A708="","",A708&amp;COUNTIF(A$2:A708,A708)),"")</f>
        <v>生命科学21</v>
      </c>
      <c r="C708">
        <v>49</v>
      </c>
      <c r="D708">
        <v>707</v>
      </c>
      <c r="F708" t="s">
        <v>14</v>
      </c>
      <c r="G708" t="s">
        <v>4357</v>
      </c>
      <c r="H708" t="s">
        <v>500</v>
      </c>
      <c r="K708" s="50">
        <v>9784621307069</v>
      </c>
      <c r="L708" t="s">
        <v>303</v>
      </c>
      <c r="M708" s="49" t="s">
        <v>304</v>
      </c>
      <c r="O708" s="49" t="s">
        <v>4429</v>
      </c>
      <c r="P708" t="s">
        <v>4430</v>
      </c>
      <c r="Q708" s="51">
        <v>6400</v>
      </c>
      <c r="R708" s="51">
        <v>7040</v>
      </c>
      <c r="S708" t="s">
        <v>4431</v>
      </c>
      <c r="T708" t="s">
        <v>3497</v>
      </c>
      <c r="U708" t="s">
        <v>4432</v>
      </c>
      <c r="V708" t="s">
        <v>4433</v>
      </c>
      <c r="W708" t="s">
        <v>95</v>
      </c>
      <c r="X708" t="s">
        <v>4434</v>
      </c>
      <c r="Y708" s="49">
        <v>707</v>
      </c>
    </row>
    <row r="709" spans="1:25">
      <c r="A709" s="49" t="s">
        <v>15</v>
      </c>
      <c r="B709" s="49" t="str">
        <f>IFERROR(IF(A709="","",A709&amp;COUNTIF(A$2:A709,A709)),"")</f>
        <v>生命科学22</v>
      </c>
      <c r="C709">
        <v>49</v>
      </c>
      <c r="D709">
        <v>708</v>
      </c>
      <c r="F709" t="s">
        <v>14</v>
      </c>
      <c r="G709" t="s">
        <v>4357</v>
      </c>
      <c r="H709" t="s">
        <v>500</v>
      </c>
      <c r="K709" s="50">
        <v>9784621306604</v>
      </c>
      <c r="L709" t="s">
        <v>303</v>
      </c>
      <c r="M709" s="49" t="s">
        <v>304</v>
      </c>
      <c r="O709" s="49" t="s">
        <v>4435</v>
      </c>
      <c r="P709" t="s">
        <v>4436</v>
      </c>
      <c r="Q709" s="51">
        <v>22000</v>
      </c>
      <c r="R709" s="51">
        <v>24200</v>
      </c>
      <c r="S709" t="s">
        <v>4437</v>
      </c>
      <c r="T709" t="s">
        <v>3497</v>
      </c>
      <c r="U709" t="s">
        <v>4438</v>
      </c>
      <c r="V709" t="s">
        <v>4439</v>
      </c>
      <c r="W709" t="s">
        <v>95</v>
      </c>
      <c r="X709" t="s">
        <v>4440</v>
      </c>
      <c r="Y709" s="49">
        <v>708</v>
      </c>
    </row>
    <row r="710" spans="1:25">
      <c r="A710" s="49" t="s">
        <v>15</v>
      </c>
      <c r="B710" s="49" t="str">
        <f>IFERROR(IF(A710="","",A710&amp;COUNTIF(A$2:A710,A710)),"")</f>
        <v>生命科学23</v>
      </c>
      <c r="C710">
        <v>49</v>
      </c>
      <c r="D710">
        <v>709</v>
      </c>
      <c r="F710" t="s">
        <v>14</v>
      </c>
      <c r="G710" t="s">
        <v>4357</v>
      </c>
      <c r="H710" t="s">
        <v>500</v>
      </c>
      <c r="K710" s="50">
        <v>9784758122481</v>
      </c>
      <c r="L710" t="s">
        <v>534</v>
      </c>
      <c r="M710" s="49" t="s">
        <v>535</v>
      </c>
      <c r="O710" s="49" t="s">
        <v>4441</v>
      </c>
      <c r="P710" t="s">
        <v>4442</v>
      </c>
      <c r="Q710" s="51">
        <v>6900</v>
      </c>
      <c r="R710" s="51">
        <v>7590</v>
      </c>
      <c r="S710" t="s">
        <v>4443</v>
      </c>
      <c r="T710" t="s">
        <v>4028</v>
      </c>
      <c r="U710" t="s">
        <v>539</v>
      </c>
      <c r="V710" t="s">
        <v>4444</v>
      </c>
      <c r="W710" t="s">
        <v>95</v>
      </c>
      <c r="X710" t="s">
        <v>4445</v>
      </c>
      <c r="Y710" s="49">
        <v>709</v>
      </c>
    </row>
    <row r="711" spans="1:25">
      <c r="A711" s="49" t="s">
        <v>15</v>
      </c>
      <c r="B711" s="49" t="str">
        <f>IFERROR(IF(A711="","",A711&amp;COUNTIF(A$2:A711,A711)),"")</f>
        <v>生命科学24</v>
      </c>
      <c r="C711">
        <v>49</v>
      </c>
      <c r="D711">
        <v>710</v>
      </c>
      <c r="F711" t="s">
        <v>14</v>
      </c>
      <c r="G711" t="s">
        <v>4357</v>
      </c>
      <c r="H711" t="s">
        <v>500</v>
      </c>
      <c r="K711" s="50">
        <v>9784758122597</v>
      </c>
      <c r="L711" t="s">
        <v>534</v>
      </c>
      <c r="M711" s="49" t="s">
        <v>535</v>
      </c>
      <c r="O711" s="49" t="s">
        <v>4446</v>
      </c>
      <c r="P711" t="s">
        <v>4447</v>
      </c>
      <c r="Q711" s="51">
        <v>7200</v>
      </c>
      <c r="R711" s="51">
        <v>7920</v>
      </c>
      <c r="S711" t="s">
        <v>4448</v>
      </c>
      <c r="T711" t="s">
        <v>3421</v>
      </c>
      <c r="U711" t="s">
        <v>4449</v>
      </c>
      <c r="V711" t="s">
        <v>4450</v>
      </c>
      <c r="W711" t="s">
        <v>95</v>
      </c>
      <c r="X711" t="s">
        <v>4451</v>
      </c>
      <c r="Y711" s="49">
        <v>710</v>
      </c>
    </row>
    <row r="712" spans="1:25">
      <c r="A712" s="49" t="s">
        <v>15</v>
      </c>
      <c r="B712" s="49" t="str">
        <f>IFERROR(IF(A712="","",A712&amp;COUNTIF(A$2:A712,A712)),"")</f>
        <v>生命科学25</v>
      </c>
      <c r="C712">
        <v>49</v>
      </c>
      <c r="D712">
        <v>711</v>
      </c>
      <c r="F712" t="s">
        <v>14</v>
      </c>
      <c r="G712" t="s">
        <v>4357</v>
      </c>
      <c r="H712" t="s">
        <v>500</v>
      </c>
      <c r="K712" s="50">
        <v>9784758122573</v>
      </c>
      <c r="L712" t="s">
        <v>534</v>
      </c>
      <c r="M712" s="49" t="s">
        <v>535</v>
      </c>
      <c r="O712" s="49" t="s">
        <v>4452</v>
      </c>
      <c r="P712" t="s">
        <v>4453</v>
      </c>
      <c r="Q712" s="51">
        <v>6200</v>
      </c>
      <c r="R712" s="51">
        <v>6820</v>
      </c>
      <c r="S712" t="s">
        <v>4454</v>
      </c>
      <c r="T712" t="s">
        <v>3497</v>
      </c>
      <c r="U712" t="s">
        <v>4455</v>
      </c>
      <c r="V712" t="s">
        <v>4456</v>
      </c>
      <c r="W712" t="s">
        <v>95</v>
      </c>
      <c r="X712" t="s">
        <v>4457</v>
      </c>
      <c r="Y712" s="49">
        <v>711</v>
      </c>
    </row>
    <row r="713" spans="1:25">
      <c r="A713" s="49" t="s">
        <v>15</v>
      </c>
      <c r="B713" s="49" t="str">
        <f>IFERROR(IF(A713="","",A713&amp;COUNTIF(A$2:A713,A713)),"")</f>
        <v>生命科学26</v>
      </c>
      <c r="C713">
        <v>49</v>
      </c>
      <c r="D713">
        <v>712</v>
      </c>
      <c r="F713" t="s">
        <v>14</v>
      </c>
      <c r="G713" t="s">
        <v>4357</v>
      </c>
      <c r="H713" t="s">
        <v>500</v>
      </c>
      <c r="K713" s="50">
        <v>9784758122610</v>
      </c>
      <c r="L713" t="s">
        <v>534</v>
      </c>
      <c r="M713" s="49" t="s">
        <v>535</v>
      </c>
      <c r="O713" s="49" t="s">
        <v>4458</v>
      </c>
      <c r="P713" t="s">
        <v>4459</v>
      </c>
      <c r="Q713" s="51">
        <v>7800</v>
      </c>
      <c r="R713" s="51">
        <v>8580</v>
      </c>
      <c r="S713" t="s">
        <v>4460</v>
      </c>
      <c r="T713" t="s">
        <v>3369</v>
      </c>
      <c r="U713" t="s">
        <v>4461</v>
      </c>
      <c r="V713" t="s">
        <v>4462</v>
      </c>
      <c r="W713" t="s">
        <v>95</v>
      </c>
      <c r="X713" t="s">
        <v>4463</v>
      </c>
      <c r="Y713" s="49">
        <v>712</v>
      </c>
    </row>
    <row r="714" spans="1:25">
      <c r="A714" s="49" t="s">
        <v>15</v>
      </c>
      <c r="B714" s="49" t="str">
        <f>IFERROR(IF(A714="","",A714&amp;COUNTIF(A$2:A714,A714)),"")</f>
        <v>生命科学27</v>
      </c>
      <c r="C714">
        <v>49</v>
      </c>
      <c r="D714">
        <v>713</v>
      </c>
      <c r="F714" t="s">
        <v>14</v>
      </c>
      <c r="G714" t="s">
        <v>4357</v>
      </c>
      <c r="H714" t="s">
        <v>500</v>
      </c>
      <c r="K714" s="50">
        <v>9784758122542</v>
      </c>
      <c r="L714" t="s">
        <v>534</v>
      </c>
      <c r="M714" s="49" t="s">
        <v>535</v>
      </c>
      <c r="O714" s="49" t="s">
        <v>4464</v>
      </c>
      <c r="P714" t="s">
        <v>4465</v>
      </c>
      <c r="Q714" s="51">
        <v>6800</v>
      </c>
      <c r="R714" s="51">
        <v>7480</v>
      </c>
      <c r="S714" t="s">
        <v>4466</v>
      </c>
      <c r="T714" t="s">
        <v>3732</v>
      </c>
      <c r="U714" t="s">
        <v>4017</v>
      </c>
      <c r="V714" t="s">
        <v>4467</v>
      </c>
      <c r="W714" t="s">
        <v>95</v>
      </c>
      <c r="X714" t="s">
        <v>4468</v>
      </c>
      <c r="Y714" s="49">
        <v>713</v>
      </c>
    </row>
    <row r="715" spans="1:25">
      <c r="A715" s="49" t="s">
        <v>15</v>
      </c>
      <c r="B715" s="49" t="str">
        <f>IFERROR(IF(A715="","",A715&amp;COUNTIF(A$2:A715,A715)),"")</f>
        <v>生命科学28</v>
      </c>
      <c r="C715">
        <v>49</v>
      </c>
      <c r="D715">
        <v>714</v>
      </c>
      <c r="F715" t="s">
        <v>14</v>
      </c>
      <c r="G715" t="s">
        <v>4357</v>
      </c>
      <c r="H715" t="s">
        <v>500</v>
      </c>
      <c r="K715" s="50">
        <v>9784758122405</v>
      </c>
      <c r="L715" t="s">
        <v>534</v>
      </c>
      <c r="M715" s="49" t="s">
        <v>535</v>
      </c>
      <c r="O715" s="49" t="s">
        <v>4469</v>
      </c>
      <c r="P715" t="s">
        <v>4470</v>
      </c>
      <c r="Q715" s="51">
        <v>5800</v>
      </c>
      <c r="R715" s="51">
        <v>6380</v>
      </c>
      <c r="S715" t="s">
        <v>4471</v>
      </c>
      <c r="T715" t="s">
        <v>3569</v>
      </c>
      <c r="U715" t="s">
        <v>4472</v>
      </c>
      <c r="V715" t="s">
        <v>4473</v>
      </c>
      <c r="W715" t="s">
        <v>95</v>
      </c>
      <c r="X715" t="s">
        <v>4474</v>
      </c>
      <c r="Y715" s="49">
        <v>714</v>
      </c>
    </row>
    <row r="716" spans="1:25">
      <c r="A716" s="49" t="s">
        <v>15</v>
      </c>
      <c r="B716" s="49" t="str">
        <f>IFERROR(IF(A716="","",A716&amp;COUNTIF(A$2:A716,A716)),"")</f>
        <v>生命科学29</v>
      </c>
      <c r="C716">
        <v>49</v>
      </c>
      <c r="D716">
        <v>715</v>
      </c>
      <c r="F716" t="s">
        <v>14</v>
      </c>
      <c r="G716" t="s">
        <v>4357</v>
      </c>
      <c r="H716" t="s">
        <v>500</v>
      </c>
      <c r="K716" s="50">
        <v>9784758121125</v>
      </c>
      <c r="L716" t="s">
        <v>534</v>
      </c>
      <c r="M716" s="49" t="s">
        <v>535</v>
      </c>
      <c r="O716" s="49" t="s">
        <v>4475</v>
      </c>
      <c r="P716" t="s">
        <v>4476</v>
      </c>
      <c r="Q716" s="51">
        <v>5600</v>
      </c>
      <c r="R716" s="51">
        <v>6160</v>
      </c>
      <c r="S716" t="s">
        <v>4477</v>
      </c>
      <c r="T716" t="s">
        <v>3363</v>
      </c>
      <c r="U716" t="s">
        <v>4017</v>
      </c>
      <c r="V716" t="s">
        <v>4478</v>
      </c>
      <c r="W716" t="s">
        <v>95</v>
      </c>
      <c r="X716" t="s">
        <v>4479</v>
      </c>
      <c r="Y716" s="49">
        <v>715</v>
      </c>
    </row>
    <row r="717" spans="1:25">
      <c r="A717" s="49" t="s">
        <v>15</v>
      </c>
      <c r="B717" s="49" t="str">
        <f>IFERROR(IF(A717="","",A717&amp;COUNTIF(A$2:A717,A717)),"")</f>
        <v>生命科学30</v>
      </c>
      <c r="C717">
        <v>49</v>
      </c>
      <c r="D717">
        <v>716</v>
      </c>
      <c r="F717" t="s">
        <v>14</v>
      </c>
      <c r="G717" t="s">
        <v>4357</v>
      </c>
      <c r="H717" t="s">
        <v>500</v>
      </c>
      <c r="I717" t="s">
        <v>548</v>
      </c>
      <c r="J717" t="s">
        <v>549</v>
      </c>
      <c r="K717" s="50">
        <v>9784385162515</v>
      </c>
      <c r="L717" t="s">
        <v>4295</v>
      </c>
      <c r="M717" s="49" t="s">
        <v>4296</v>
      </c>
      <c r="O717" s="49" t="s">
        <v>4480</v>
      </c>
      <c r="P717" t="s">
        <v>4481</v>
      </c>
      <c r="Q717" s="51">
        <v>4200</v>
      </c>
      <c r="R717" s="51">
        <v>4620</v>
      </c>
      <c r="S717" t="s">
        <v>4482</v>
      </c>
      <c r="T717" t="s">
        <v>3881</v>
      </c>
      <c r="U717" t="s">
        <v>4483</v>
      </c>
      <c r="V717" t="s">
        <v>4484</v>
      </c>
      <c r="W717" t="s">
        <v>95</v>
      </c>
      <c r="X717" t="s">
        <v>4485</v>
      </c>
      <c r="Y717" s="49">
        <v>716</v>
      </c>
    </row>
    <row r="718" spans="1:25">
      <c r="A718" s="49" t="s">
        <v>15</v>
      </c>
      <c r="B718" s="49" t="str">
        <f>IFERROR(IF(A718="","",A718&amp;COUNTIF(A$2:A718,A718)),"")</f>
        <v>生命科学31</v>
      </c>
      <c r="C718">
        <v>49</v>
      </c>
      <c r="D718">
        <v>717</v>
      </c>
      <c r="F718" t="s">
        <v>14</v>
      </c>
      <c r="G718" t="s">
        <v>4357</v>
      </c>
      <c r="H718" t="s">
        <v>500</v>
      </c>
      <c r="I718" t="s">
        <v>548</v>
      </c>
      <c r="J718" t="s">
        <v>549</v>
      </c>
      <c r="K718" s="50">
        <v>9784582535310</v>
      </c>
      <c r="L718" t="s">
        <v>550</v>
      </c>
      <c r="M718" s="49" t="s">
        <v>551</v>
      </c>
      <c r="O718" s="49" t="s">
        <v>4486</v>
      </c>
      <c r="P718" t="s">
        <v>4487</v>
      </c>
      <c r="Q718" s="51">
        <v>24000</v>
      </c>
      <c r="R718" s="51">
        <v>26400</v>
      </c>
      <c r="S718" t="s">
        <v>4488</v>
      </c>
      <c r="T718" t="s">
        <v>3615</v>
      </c>
      <c r="U718" t="s">
        <v>4489</v>
      </c>
      <c r="V718" t="s">
        <v>4490</v>
      </c>
      <c r="W718" t="s">
        <v>95</v>
      </c>
      <c r="X718" t="s">
        <v>4491</v>
      </c>
      <c r="Y718" s="49">
        <v>717</v>
      </c>
    </row>
    <row r="719" spans="1:25">
      <c r="A719" s="49" t="s">
        <v>15</v>
      </c>
      <c r="B719" s="49" t="str">
        <f>IFERROR(IF(A719="","",A719&amp;COUNTIF(A$2:A719,A719)),"")</f>
        <v>生命科学32</v>
      </c>
      <c r="C719">
        <v>49</v>
      </c>
      <c r="D719">
        <v>718</v>
      </c>
      <c r="F719" t="s">
        <v>14</v>
      </c>
      <c r="G719" t="s">
        <v>4357</v>
      </c>
      <c r="H719" t="s">
        <v>500</v>
      </c>
      <c r="I719" t="s">
        <v>548</v>
      </c>
      <c r="J719" t="s">
        <v>549</v>
      </c>
      <c r="K719" s="50">
        <v>9784582535327</v>
      </c>
      <c r="L719" t="s">
        <v>550</v>
      </c>
      <c r="M719" s="49" t="s">
        <v>551</v>
      </c>
      <c r="O719" s="49" t="s">
        <v>4492</v>
      </c>
      <c r="P719" t="s">
        <v>4487</v>
      </c>
      <c r="Q719" s="51">
        <v>22000</v>
      </c>
      <c r="R719" s="51">
        <v>24200</v>
      </c>
      <c r="S719" t="s">
        <v>4493</v>
      </c>
      <c r="T719" t="s">
        <v>4494</v>
      </c>
      <c r="U719" t="s">
        <v>4495</v>
      </c>
      <c r="V719" t="s">
        <v>4496</v>
      </c>
      <c r="W719" t="s">
        <v>95</v>
      </c>
      <c r="X719" t="s">
        <v>4497</v>
      </c>
      <c r="Y719" s="49">
        <v>718</v>
      </c>
    </row>
    <row r="720" spans="1:25">
      <c r="A720" s="49" t="s">
        <v>15</v>
      </c>
      <c r="B720" s="49" t="str">
        <f>IFERROR(IF(A720="","",A720&amp;COUNTIF(A$2:A720,A720)),"")</f>
        <v>生命科学33</v>
      </c>
      <c r="C720">
        <v>49</v>
      </c>
      <c r="D720">
        <v>719</v>
      </c>
      <c r="F720" t="s">
        <v>14</v>
      </c>
      <c r="G720" t="s">
        <v>4357</v>
      </c>
      <c r="H720" t="s">
        <v>500</v>
      </c>
      <c r="I720" t="s">
        <v>548</v>
      </c>
      <c r="J720" t="s">
        <v>549</v>
      </c>
      <c r="K720" s="50">
        <v>9784582535334</v>
      </c>
      <c r="L720" t="s">
        <v>550</v>
      </c>
      <c r="M720" s="49" t="s">
        <v>551</v>
      </c>
      <c r="O720" s="49" t="s">
        <v>4498</v>
      </c>
      <c r="P720" t="s">
        <v>4487</v>
      </c>
      <c r="Q720" s="51">
        <v>22000</v>
      </c>
      <c r="R720" s="51">
        <v>24200</v>
      </c>
      <c r="S720" t="s">
        <v>4499</v>
      </c>
      <c r="T720" t="s">
        <v>3448</v>
      </c>
      <c r="U720" t="s">
        <v>4500</v>
      </c>
      <c r="V720" t="s">
        <v>4501</v>
      </c>
      <c r="W720" t="s">
        <v>95</v>
      </c>
      <c r="X720" t="s">
        <v>4502</v>
      </c>
      <c r="Y720" s="49">
        <v>719</v>
      </c>
    </row>
    <row r="721" spans="1:25">
      <c r="A721" s="49" t="s">
        <v>15</v>
      </c>
      <c r="B721" s="49" t="str">
        <f>IFERROR(IF(A721="","",A721&amp;COUNTIF(A$2:A721,A721)),"")</f>
        <v>生命科学34</v>
      </c>
      <c r="C721">
        <v>50</v>
      </c>
      <c r="D721">
        <v>720</v>
      </c>
      <c r="F721" t="s">
        <v>14</v>
      </c>
      <c r="G721" t="s">
        <v>4357</v>
      </c>
      <c r="H721" t="s">
        <v>500</v>
      </c>
      <c r="I721" t="s">
        <v>548</v>
      </c>
      <c r="J721" t="s">
        <v>549</v>
      </c>
      <c r="K721" s="50">
        <v>9784582535341</v>
      </c>
      <c r="L721" t="s">
        <v>550</v>
      </c>
      <c r="M721" s="49" t="s">
        <v>551</v>
      </c>
      <c r="O721" s="49" t="s">
        <v>4503</v>
      </c>
      <c r="P721" t="s">
        <v>4487</v>
      </c>
      <c r="Q721" s="51">
        <v>22000</v>
      </c>
      <c r="R721" s="51">
        <v>24200</v>
      </c>
      <c r="S721" t="s">
        <v>4504</v>
      </c>
      <c r="T721" t="s">
        <v>4118</v>
      </c>
      <c r="U721" t="s">
        <v>4505</v>
      </c>
      <c r="V721" t="s">
        <v>4506</v>
      </c>
      <c r="W721" t="s">
        <v>95</v>
      </c>
      <c r="X721" t="s">
        <v>4507</v>
      </c>
      <c r="Y721" s="49">
        <v>720</v>
      </c>
    </row>
    <row r="722" spans="1:25">
      <c r="A722" s="49" t="s">
        <v>15</v>
      </c>
      <c r="B722" s="49" t="str">
        <f>IFERROR(IF(A722="","",A722&amp;COUNTIF(A$2:A722,A722)),"")</f>
        <v>生命科学35</v>
      </c>
      <c r="C722">
        <v>50</v>
      </c>
      <c r="D722">
        <v>721</v>
      </c>
      <c r="F722" t="s">
        <v>14</v>
      </c>
      <c r="G722" t="s">
        <v>4357</v>
      </c>
      <c r="H722" t="s">
        <v>500</v>
      </c>
      <c r="I722" t="s">
        <v>548</v>
      </c>
      <c r="J722" t="s">
        <v>549</v>
      </c>
      <c r="K722" s="50">
        <v>9784582535358</v>
      </c>
      <c r="L722" t="s">
        <v>550</v>
      </c>
      <c r="M722" s="49" t="s">
        <v>551</v>
      </c>
      <c r="O722" s="49" t="s">
        <v>4508</v>
      </c>
      <c r="P722" t="s">
        <v>4487</v>
      </c>
      <c r="Q722" s="51">
        <v>24000</v>
      </c>
      <c r="R722" s="51">
        <v>26400</v>
      </c>
      <c r="S722" t="s">
        <v>4509</v>
      </c>
      <c r="T722" t="s">
        <v>3647</v>
      </c>
      <c r="U722" t="s">
        <v>4510</v>
      </c>
      <c r="V722" t="s">
        <v>4511</v>
      </c>
      <c r="W722" t="s">
        <v>95</v>
      </c>
      <c r="X722" t="s">
        <v>4512</v>
      </c>
      <c r="Y722" s="49">
        <v>721</v>
      </c>
    </row>
    <row r="723" spans="1:25">
      <c r="A723" s="49" t="s">
        <v>17</v>
      </c>
      <c r="B723" s="49" t="str">
        <f>IFERROR(IF(A723="","",A723&amp;COUNTIF(A$2:A723,A723)),"")</f>
        <v>建築・土木8</v>
      </c>
      <c r="C723">
        <v>50</v>
      </c>
      <c r="D723">
        <v>722</v>
      </c>
      <c r="F723" t="s">
        <v>16</v>
      </c>
      <c r="G723" t="s">
        <v>4513</v>
      </c>
      <c r="H723" t="s">
        <v>558</v>
      </c>
      <c r="K723" s="50">
        <v>9784254266450</v>
      </c>
      <c r="L723" t="s">
        <v>87</v>
      </c>
      <c r="M723" s="49" t="s">
        <v>88</v>
      </c>
      <c r="O723" s="49" t="s">
        <v>4514</v>
      </c>
      <c r="P723" t="s">
        <v>4515</v>
      </c>
      <c r="Q723" s="51">
        <v>22000</v>
      </c>
      <c r="R723" s="51">
        <v>24200</v>
      </c>
      <c r="S723" t="s">
        <v>4516</v>
      </c>
      <c r="T723" t="s">
        <v>4199</v>
      </c>
      <c r="U723" t="s">
        <v>4517</v>
      </c>
      <c r="V723" t="s">
        <v>4518</v>
      </c>
      <c r="W723" t="s">
        <v>95</v>
      </c>
      <c r="X723" t="s">
        <v>4519</v>
      </c>
      <c r="Y723" s="49">
        <v>722</v>
      </c>
    </row>
    <row r="724" spans="1:25">
      <c r="A724" s="49" t="s">
        <v>17</v>
      </c>
      <c r="B724" s="49" t="str">
        <f>IFERROR(IF(A724="","",A724&amp;COUNTIF(A$2:A724,A724)),"")</f>
        <v>建築・土木9</v>
      </c>
      <c r="C724">
        <v>50</v>
      </c>
      <c r="D724">
        <v>723</v>
      </c>
      <c r="F724" t="s">
        <v>16</v>
      </c>
      <c r="G724" t="s">
        <v>4513</v>
      </c>
      <c r="H724" t="s">
        <v>558</v>
      </c>
      <c r="K724" s="50">
        <v>9784254410419</v>
      </c>
      <c r="L724" t="s">
        <v>87</v>
      </c>
      <c r="M724" s="49" t="s">
        <v>88</v>
      </c>
      <c r="O724" s="49" t="s">
        <v>4520</v>
      </c>
      <c r="P724" t="s">
        <v>4521</v>
      </c>
      <c r="Q724" s="51">
        <v>22000</v>
      </c>
      <c r="R724" s="51">
        <v>24200</v>
      </c>
      <c r="S724" t="s">
        <v>4522</v>
      </c>
      <c r="T724" t="s">
        <v>3421</v>
      </c>
      <c r="U724" t="s">
        <v>4523</v>
      </c>
      <c r="V724" t="s">
        <v>4524</v>
      </c>
      <c r="W724" t="s">
        <v>95</v>
      </c>
      <c r="X724" t="s">
        <v>4525</v>
      </c>
      <c r="Y724" s="49">
        <v>723</v>
      </c>
    </row>
    <row r="725" spans="1:25">
      <c r="A725" s="49" t="s">
        <v>17</v>
      </c>
      <c r="B725" s="49" t="str">
        <f>IFERROR(IF(A725="","",A725&amp;COUNTIF(A$2:A725,A725)),"")</f>
        <v>建築・土木10</v>
      </c>
      <c r="C725">
        <v>50</v>
      </c>
      <c r="D725">
        <v>724</v>
      </c>
      <c r="F725" t="s">
        <v>16</v>
      </c>
      <c r="G725" t="s">
        <v>4513</v>
      </c>
      <c r="H725" t="s">
        <v>558</v>
      </c>
      <c r="K725" s="50">
        <v>9784254261745</v>
      </c>
      <c r="L725" t="s">
        <v>87</v>
      </c>
      <c r="M725" s="49" t="s">
        <v>88</v>
      </c>
      <c r="O725" s="49" t="s">
        <v>4526</v>
      </c>
      <c r="P725" t="s">
        <v>4527</v>
      </c>
      <c r="Q725" s="51">
        <v>25000</v>
      </c>
      <c r="R725" s="51">
        <v>27500</v>
      </c>
      <c r="S725" t="s">
        <v>4528</v>
      </c>
      <c r="T725" t="s">
        <v>3356</v>
      </c>
      <c r="U725" t="s">
        <v>4529</v>
      </c>
      <c r="V725" t="s">
        <v>4530</v>
      </c>
      <c r="W725" t="s">
        <v>95</v>
      </c>
      <c r="X725" t="s">
        <v>4531</v>
      </c>
      <c r="Y725" s="49">
        <v>724</v>
      </c>
    </row>
    <row r="726" spans="1:25">
      <c r="A726" s="49" t="s">
        <v>17</v>
      </c>
      <c r="B726" s="49" t="str">
        <f>IFERROR(IF(A726="","",A726&amp;COUNTIF(A$2:A726,A726)),"")</f>
        <v>建築・土木11</v>
      </c>
      <c r="C726">
        <v>50</v>
      </c>
      <c r="D726">
        <v>725</v>
      </c>
      <c r="F726" t="s">
        <v>16</v>
      </c>
      <c r="G726" t="s">
        <v>4513</v>
      </c>
      <c r="H726" t="s">
        <v>558</v>
      </c>
      <c r="K726" s="50">
        <v>9784863102170</v>
      </c>
      <c r="L726" t="s">
        <v>1687</v>
      </c>
      <c r="M726" s="49" t="s">
        <v>1688</v>
      </c>
      <c r="O726" s="49" t="s">
        <v>4532</v>
      </c>
      <c r="P726" t="s">
        <v>4533</v>
      </c>
      <c r="Q726" s="51">
        <v>6000</v>
      </c>
      <c r="R726" s="51">
        <v>6600</v>
      </c>
      <c r="S726" t="s">
        <v>4534</v>
      </c>
      <c r="T726" t="s">
        <v>4535</v>
      </c>
      <c r="U726" t="s">
        <v>4536</v>
      </c>
      <c r="V726" t="s">
        <v>4537</v>
      </c>
      <c r="W726" t="s">
        <v>95</v>
      </c>
      <c r="X726" t="s">
        <v>4538</v>
      </c>
      <c r="Y726" s="49">
        <v>725</v>
      </c>
    </row>
    <row r="727" spans="1:25">
      <c r="A727" s="49" t="s">
        <v>17</v>
      </c>
      <c r="B727" s="49" t="str">
        <f>IFERROR(IF(A727="","",A727&amp;COUNTIF(A$2:A727,A727)),"")</f>
        <v>建築・土木12</v>
      </c>
      <c r="C727">
        <v>50</v>
      </c>
      <c r="D727">
        <v>726</v>
      </c>
      <c r="F727" t="s">
        <v>16</v>
      </c>
      <c r="G727" t="s">
        <v>4513</v>
      </c>
      <c r="H727" t="s">
        <v>558</v>
      </c>
      <c r="K727" s="50">
        <v>9784794226167</v>
      </c>
      <c r="L727" t="s">
        <v>286</v>
      </c>
      <c r="M727" s="49" t="s">
        <v>287</v>
      </c>
      <c r="O727" s="49" t="s">
        <v>4539</v>
      </c>
      <c r="P727" t="s">
        <v>4540</v>
      </c>
      <c r="Q727" s="51">
        <v>3000</v>
      </c>
      <c r="R727" s="51">
        <v>3300</v>
      </c>
      <c r="S727" t="s">
        <v>4541</v>
      </c>
      <c r="T727" t="s">
        <v>3369</v>
      </c>
      <c r="U727" t="s">
        <v>2330</v>
      </c>
      <c r="V727" t="s">
        <v>4542</v>
      </c>
      <c r="W727" t="s">
        <v>95</v>
      </c>
      <c r="X727" t="s">
        <v>4543</v>
      </c>
      <c r="Y727" s="49">
        <v>726</v>
      </c>
    </row>
    <row r="728" spans="1:25">
      <c r="A728" s="49" t="s">
        <v>17</v>
      </c>
      <c r="B728" s="49" t="str">
        <f>IFERROR(IF(A728="","",A728&amp;COUNTIF(A$2:A728,A728)),"")</f>
        <v>建築・土木13</v>
      </c>
      <c r="C728">
        <v>50</v>
      </c>
      <c r="D728">
        <v>727</v>
      </c>
      <c r="F728" t="s">
        <v>16</v>
      </c>
      <c r="G728" t="s">
        <v>4513</v>
      </c>
      <c r="H728" t="s">
        <v>558</v>
      </c>
      <c r="K728" s="50">
        <v>9784805509678</v>
      </c>
      <c r="L728" t="s">
        <v>583</v>
      </c>
      <c r="M728" s="49" t="s">
        <v>584</v>
      </c>
      <c r="O728" s="49" t="s">
        <v>4544</v>
      </c>
      <c r="P728" t="s">
        <v>4545</v>
      </c>
      <c r="Q728" s="51">
        <v>11000</v>
      </c>
      <c r="R728" s="51">
        <v>12100</v>
      </c>
      <c r="S728" t="s">
        <v>4546</v>
      </c>
      <c r="T728" t="s">
        <v>3369</v>
      </c>
      <c r="U728" t="s">
        <v>4547</v>
      </c>
      <c r="V728" t="s">
        <v>4548</v>
      </c>
      <c r="W728" t="s">
        <v>95</v>
      </c>
      <c r="X728" t="s">
        <v>4549</v>
      </c>
      <c r="Y728" s="49">
        <v>727</v>
      </c>
    </row>
    <row r="729" spans="1:25">
      <c r="A729" s="49" t="s">
        <v>17</v>
      </c>
      <c r="B729" s="49" t="str">
        <f>IFERROR(IF(A729="","",A729&amp;COUNTIF(A$2:A729,A729)),"")</f>
        <v>建築・土木14</v>
      </c>
      <c r="C729">
        <v>50</v>
      </c>
      <c r="D729">
        <v>728</v>
      </c>
      <c r="F729" t="s">
        <v>16</v>
      </c>
      <c r="G729" t="s">
        <v>4513</v>
      </c>
      <c r="H729" t="s">
        <v>558</v>
      </c>
      <c r="K729" s="50">
        <v>9784890136810</v>
      </c>
      <c r="L729" t="s">
        <v>4550</v>
      </c>
      <c r="M729" s="49" t="s">
        <v>4551</v>
      </c>
      <c r="O729" s="49" t="s">
        <v>4552</v>
      </c>
      <c r="P729" t="s">
        <v>4553</v>
      </c>
      <c r="Q729" s="51">
        <v>28000</v>
      </c>
      <c r="R729" s="51">
        <v>30800</v>
      </c>
      <c r="S729" t="s">
        <v>4554</v>
      </c>
      <c r="T729" t="s">
        <v>4555</v>
      </c>
      <c r="U729" t="s">
        <v>4556</v>
      </c>
      <c r="V729" t="s">
        <v>4557</v>
      </c>
      <c r="W729" t="s">
        <v>95</v>
      </c>
      <c r="X729" t="s">
        <v>4558</v>
      </c>
      <c r="Y729" s="49">
        <v>728</v>
      </c>
    </row>
    <row r="730" spans="1:25">
      <c r="A730" s="49" t="s">
        <v>17</v>
      </c>
      <c r="B730" s="49" t="str">
        <f>IFERROR(IF(A730="","",A730&amp;COUNTIF(A$2:A730,A730)),"")</f>
        <v>建築・土木15</v>
      </c>
      <c r="C730">
        <v>50</v>
      </c>
      <c r="D730">
        <v>729</v>
      </c>
      <c r="F730" t="s">
        <v>16</v>
      </c>
      <c r="G730" t="s">
        <v>4513</v>
      </c>
      <c r="H730" t="s">
        <v>558</v>
      </c>
      <c r="K730" s="50">
        <v>9784621305812</v>
      </c>
      <c r="L730" t="s">
        <v>303</v>
      </c>
      <c r="M730" s="49" t="s">
        <v>304</v>
      </c>
      <c r="O730" s="49" t="s">
        <v>4559</v>
      </c>
      <c r="P730" t="s">
        <v>4560</v>
      </c>
      <c r="Q730" s="51">
        <v>24000</v>
      </c>
      <c r="R730" s="51">
        <v>26400</v>
      </c>
      <c r="S730" t="s">
        <v>4561</v>
      </c>
      <c r="T730" t="s">
        <v>3768</v>
      </c>
      <c r="U730" t="s">
        <v>4562</v>
      </c>
      <c r="V730" t="s">
        <v>4563</v>
      </c>
      <c r="W730" t="s">
        <v>95</v>
      </c>
      <c r="X730" t="s">
        <v>4564</v>
      </c>
      <c r="Y730" s="49">
        <v>729</v>
      </c>
    </row>
    <row r="731" spans="1:25">
      <c r="A731" s="49" t="s">
        <v>17</v>
      </c>
      <c r="B731" s="49" t="str">
        <f>IFERROR(IF(A731="","",A731&amp;COUNTIF(A$2:A731,A731)),"")</f>
        <v>建築・土木16</v>
      </c>
      <c r="C731">
        <v>50</v>
      </c>
      <c r="D731">
        <v>730</v>
      </c>
      <c r="F731" t="s">
        <v>16</v>
      </c>
      <c r="G731" t="s">
        <v>4513</v>
      </c>
      <c r="H731" t="s">
        <v>558</v>
      </c>
      <c r="K731" s="50">
        <v>9784621304082</v>
      </c>
      <c r="L731" t="s">
        <v>303</v>
      </c>
      <c r="M731" s="49" t="s">
        <v>304</v>
      </c>
      <c r="O731" s="49" t="s">
        <v>4565</v>
      </c>
      <c r="P731" t="s">
        <v>4566</v>
      </c>
      <c r="Q731" s="51">
        <v>20000</v>
      </c>
      <c r="R731" s="51">
        <v>22000</v>
      </c>
      <c r="S731" t="s">
        <v>4567</v>
      </c>
      <c r="T731" t="s">
        <v>3601</v>
      </c>
      <c r="U731" t="s">
        <v>4568</v>
      </c>
      <c r="V731" t="s">
        <v>4569</v>
      </c>
      <c r="W731" t="s">
        <v>95</v>
      </c>
      <c r="X731" t="s">
        <v>4570</v>
      </c>
      <c r="Y731" s="49">
        <v>730</v>
      </c>
    </row>
    <row r="732" spans="1:25">
      <c r="A732" s="49" t="s">
        <v>19</v>
      </c>
      <c r="B732" s="49" t="str">
        <f>IFERROR(IF(A732="","",A732&amp;COUNTIF(A$2:A732,A732)),"")</f>
        <v>工学・機械6</v>
      </c>
      <c r="C732">
        <v>50</v>
      </c>
      <c r="D732">
        <v>731</v>
      </c>
      <c r="F732" t="s">
        <v>18</v>
      </c>
      <c r="G732" t="s">
        <v>4571</v>
      </c>
      <c r="H732" t="s">
        <v>607</v>
      </c>
      <c r="K732" s="50">
        <v>9784065289563</v>
      </c>
      <c r="L732" t="s">
        <v>332</v>
      </c>
      <c r="M732" s="49" t="s">
        <v>333</v>
      </c>
      <c r="O732" s="49" t="s">
        <v>4572</v>
      </c>
      <c r="P732" t="s">
        <v>4573</v>
      </c>
      <c r="Q732" s="51">
        <v>3500</v>
      </c>
      <c r="R732" s="51">
        <v>3850</v>
      </c>
      <c r="S732" t="s">
        <v>4574</v>
      </c>
      <c r="T732" t="s">
        <v>3751</v>
      </c>
      <c r="U732" t="s">
        <v>4017</v>
      </c>
      <c r="V732" t="s">
        <v>4575</v>
      </c>
      <c r="W732" t="s">
        <v>95</v>
      </c>
      <c r="X732" t="s">
        <v>4576</v>
      </c>
      <c r="Y732" s="49">
        <v>731</v>
      </c>
    </row>
    <row r="733" spans="1:25">
      <c r="A733" s="49" t="s">
        <v>19</v>
      </c>
      <c r="B733" s="49" t="str">
        <f>IFERROR(IF(A733="","",A733&amp;COUNTIF(A$2:A733,A733)),"")</f>
        <v>工学・機械7</v>
      </c>
      <c r="C733">
        <v>50</v>
      </c>
      <c r="D733">
        <v>732</v>
      </c>
      <c r="F733" t="s">
        <v>18</v>
      </c>
      <c r="G733" t="s">
        <v>4571</v>
      </c>
      <c r="H733" t="s">
        <v>607</v>
      </c>
      <c r="K733" s="50">
        <v>9784065170069</v>
      </c>
      <c r="L733" t="s">
        <v>332</v>
      </c>
      <c r="M733" s="49" t="s">
        <v>333</v>
      </c>
      <c r="O733" s="49" t="s">
        <v>4577</v>
      </c>
      <c r="P733" t="s">
        <v>4578</v>
      </c>
      <c r="Q733" s="51">
        <v>3900</v>
      </c>
      <c r="R733" s="51">
        <v>4290</v>
      </c>
      <c r="S733" t="s">
        <v>4579</v>
      </c>
      <c r="T733" t="s">
        <v>3658</v>
      </c>
      <c r="U733" t="s">
        <v>707</v>
      </c>
      <c r="V733" t="s">
        <v>4580</v>
      </c>
      <c r="W733" t="s">
        <v>95</v>
      </c>
      <c r="X733" t="s">
        <v>4581</v>
      </c>
      <c r="Y733" s="49">
        <v>732</v>
      </c>
    </row>
    <row r="734" spans="1:25">
      <c r="A734" s="49" t="s">
        <v>19</v>
      </c>
      <c r="B734" s="49" t="str">
        <f>IFERROR(IF(A734="","",A734&amp;COUNTIF(A$2:A734,A734)),"")</f>
        <v>工学・機械8</v>
      </c>
      <c r="C734">
        <v>50</v>
      </c>
      <c r="D734">
        <v>733</v>
      </c>
      <c r="F734" t="s">
        <v>18</v>
      </c>
      <c r="G734" t="s">
        <v>4571</v>
      </c>
      <c r="H734" t="s">
        <v>607</v>
      </c>
      <c r="K734" s="50">
        <v>9784621307847</v>
      </c>
      <c r="L734" t="s">
        <v>303</v>
      </c>
      <c r="M734" s="49" t="s">
        <v>304</v>
      </c>
      <c r="O734" s="49" t="s">
        <v>4582</v>
      </c>
      <c r="P734" t="s">
        <v>4583</v>
      </c>
      <c r="Q734" s="51">
        <v>45000</v>
      </c>
      <c r="R734" s="51">
        <v>49500</v>
      </c>
      <c r="S734" t="s">
        <v>4584</v>
      </c>
      <c r="T734" t="s">
        <v>3369</v>
      </c>
      <c r="U734" t="s">
        <v>1131</v>
      </c>
      <c r="V734" t="s">
        <v>4585</v>
      </c>
      <c r="W734" t="s">
        <v>95</v>
      </c>
      <c r="X734" t="s">
        <v>4586</v>
      </c>
      <c r="Y734" s="49">
        <v>733</v>
      </c>
    </row>
    <row r="735" spans="1:25">
      <c r="A735" s="49" t="s">
        <v>19</v>
      </c>
      <c r="B735" s="49" t="str">
        <f>IFERROR(IF(A735="","",A735&amp;COUNTIF(A$2:A735,A735)),"")</f>
        <v>工学・機械9</v>
      </c>
      <c r="C735">
        <v>51</v>
      </c>
      <c r="D735">
        <v>734</v>
      </c>
      <c r="F735" t="s">
        <v>18</v>
      </c>
      <c r="G735" t="s">
        <v>4571</v>
      </c>
      <c r="H735" t="s">
        <v>607</v>
      </c>
      <c r="K735" s="50">
        <v>9784621305676</v>
      </c>
      <c r="L735" t="s">
        <v>303</v>
      </c>
      <c r="M735" s="49" t="s">
        <v>304</v>
      </c>
      <c r="O735" s="49" t="s">
        <v>4587</v>
      </c>
      <c r="P735" t="s">
        <v>4588</v>
      </c>
      <c r="Q735" s="51">
        <v>12000</v>
      </c>
      <c r="R735" s="51">
        <v>13200</v>
      </c>
      <c r="S735" t="s">
        <v>4589</v>
      </c>
      <c r="T735" t="s">
        <v>3689</v>
      </c>
      <c r="U735" t="s">
        <v>3563</v>
      </c>
      <c r="V735" t="s">
        <v>4590</v>
      </c>
      <c r="W735" t="s">
        <v>95</v>
      </c>
      <c r="X735" t="s">
        <v>4591</v>
      </c>
      <c r="Y735" s="49">
        <v>734</v>
      </c>
    </row>
    <row r="736" spans="1:25">
      <c r="A736" s="49" t="s">
        <v>19</v>
      </c>
      <c r="B736" s="49" t="str">
        <f>IFERROR(IF(A736="","",A736&amp;COUNTIF(A$2:A736,A736)),"")</f>
        <v>工学・機械10</v>
      </c>
      <c r="C736">
        <v>51</v>
      </c>
      <c r="D736">
        <v>735</v>
      </c>
      <c r="F736" t="s">
        <v>18</v>
      </c>
      <c r="G736" t="s">
        <v>4571</v>
      </c>
      <c r="H736" t="s">
        <v>607</v>
      </c>
      <c r="K736" s="50">
        <v>9784621303771</v>
      </c>
      <c r="L736" t="s">
        <v>303</v>
      </c>
      <c r="M736" s="49" t="s">
        <v>304</v>
      </c>
      <c r="O736" s="49" t="s">
        <v>4592</v>
      </c>
      <c r="P736" t="s">
        <v>4593</v>
      </c>
      <c r="Q736" s="51">
        <v>20000</v>
      </c>
      <c r="R736" s="51">
        <v>22000</v>
      </c>
      <c r="S736" t="s">
        <v>4594</v>
      </c>
      <c r="T736" t="s">
        <v>3658</v>
      </c>
      <c r="U736" t="s">
        <v>4595</v>
      </c>
      <c r="V736" t="s">
        <v>4596</v>
      </c>
      <c r="W736" t="s">
        <v>95</v>
      </c>
      <c r="X736" t="s">
        <v>4597</v>
      </c>
      <c r="Y736" s="49">
        <v>735</v>
      </c>
    </row>
    <row r="737" spans="1:25">
      <c r="A737" s="49" t="s">
        <v>19</v>
      </c>
      <c r="B737" s="49" t="str">
        <f>IFERROR(IF(A737="","",A737&amp;COUNTIF(A$2:A737,A737)),"")</f>
        <v>工学・機械11</v>
      </c>
      <c r="C737">
        <v>51</v>
      </c>
      <c r="D737">
        <v>736</v>
      </c>
      <c r="F737" t="s">
        <v>18</v>
      </c>
      <c r="G737" t="s">
        <v>4571</v>
      </c>
      <c r="H737" t="s">
        <v>607</v>
      </c>
      <c r="K737" s="50">
        <v>9784621306123</v>
      </c>
      <c r="L737" t="s">
        <v>303</v>
      </c>
      <c r="M737" s="49" t="s">
        <v>304</v>
      </c>
      <c r="O737" s="49" t="s">
        <v>4598</v>
      </c>
      <c r="P737" t="s">
        <v>4599</v>
      </c>
      <c r="Q737" s="51">
        <v>5500</v>
      </c>
      <c r="R737" s="51">
        <v>6050</v>
      </c>
      <c r="S737" t="s">
        <v>4600</v>
      </c>
      <c r="T737" t="s">
        <v>3768</v>
      </c>
      <c r="U737" t="s">
        <v>121</v>
      </c>
      <c r="V737" t="s">
        <v>4601</v>
      </c>
      <c r="W737" t="s">
        <v>95</v>
      </c>
      <c r="X737" t="s">
        <v>4602</v>
      </c>
      <c r="Y737" s="49">
        <v>736</v>
      </c>
    </row>
    <row r="738" spans="1:25">
      <c r="A738" s="49" t="s">
        <v>19</v>
      </c>
      <c r="B738" s="49" t="str">
        <f>IFERROR(IF(A738="","",A738&amp;COUNTIF(A$2:A738,A738)),"")</f>
        <v>工学・機械12</v>
      </c>
      <c r="C738">
        <v>51</v>
      </c>
      <c r="D738">
        <v>737</v>
      </c>
      <c r="F738" t="s">
        <v>18</v>
      </c>
      <c r="G738" t="s">
        <v>4571</v>
      </c>
      <c r="H738" t="s">
        <v>607</v>
      </c>
      <c r="K738" s="50">
        <v>9784627676718</v>
      </c>
      <c r="L738" t="s">
        <v>312</v>
      </c>
      <c r="M738" s="49" t="s">
        <v>313</v>
      </c>
      <c r="O738" s="49" t="s">
        <v>4603</v>
      </c>
      <c r="P738" t="s">
        <v>4604</v>
      </c>
      <c r="Q738" s="51">
        <v>9000</v>
      </c>
      <c r="R738" s="51">
        <v>9900</v>
      </c>
      <c r="S738" t="s">
        <v>4605</v>
      </c>
      <c r="T738" t="s">
        <v>3497</v>
      </c>
      <c r="U738" t="s">
        <v>4606</v>
      </c>
      <c r="V738" t="s">
        <v>4607</v>
      </c>
      <c r="W738" t="s">
        <v>95</v>
      </c>
      <c r="X738" t="s">
        <v>4608</v>
      </c>
      <c r="Y738" s="49">
        <v>737</v>
      </c>
    </row>
    <row r="739" spans="1:25">
      <c r="A739" s="49" t="s">
        <v>21</v>
      </c>
      <c r="B739" s="49" t="str">
        <f>IFERROR(IF(A739="","",A739&amp;COUNTIF(A$2:A739,A739)),"")</f>
        <v>電気・電子5</v>
      </c>
      <c r="C739">
        <v>51</v>
      </c>
      <c r="D739">
        <v>738</v>
      </c>
      <c r="F739" t="s">
        <v>20</v>
      </c>
      <c r="G739" t="s">
        <v>4609</v>
      </c>
      <c r="H739" t="s">
        <v>638</v>
      </c>
      <c r="K739" s="50">
        <v>9784621304051</v>
      </c>
      <c r="L739" t="s">
        <v>303</v>
      </c>
      <c r="M739" s="49" t="s">
        <v>304</v>
      </c>
      <c r="O739" s="49" t="s">
        <v>4610</v>
      </c>
      <c r="P739" t="s">
        <v>4611</v>
      </c>
      <c r="Q739" s="51">
        <v>18000</v>
      </c>
      <c r="R739" s="51">
        <v>19800</v>
      </c>
      <c r="S739" t="s">
        <v>4612</v>
      </c>
      <c r="T739" t="s">
        <v>3601</v>
      </c>
      <c r="U739" t="s">
        <v>4613</v>
      </c>
      <c r="V739" t="s">
        <v>4614</v>
      </c>
      <c r="W739" t="s">
        <v>95</v>
      </c>
      <c r="X739" t="s">
        <v>4615</v>
      </c>
      <c r="Y739" s="49">
        <v>738</v>
      </c>
    </row>
    <row r="740" spans="1:25">
      <c r="A740" s="49" t="s">
        <v>21</v>
      </c>
      <c r="B740" s="49" t="str">
        <f>IFERROR(IF(A740="","",A740&amp;COUNTIF(A$2:A740,A740)),"")</f>
        <v>電気・電子6</v>
      </c>
      <c r="C740">
        <v>51</v>
      </c>
      <c r="D740">
        <v>739</v>
      </c>
      <c r="F740" t="s">
        <v>20</v>
      </c>
      <c r="G740" t="s">
        <v>4609</v>
      </c>
      <c r="H740" t="s">
        <v>638</v>
      </c>
      <c r="K740" s="50">
        <v>9784621306413</v>
      </c>
      <c r="L740" t="s">
        <v>303</v>
      </c>
      <c r="M740" s="49" t="s">
        <v>304</v>
      </c>
      <c r="O740" s="49" t="s">
        <v>4616</v>
      </c>
      <c r="P740" t="s">
        <v>4617</v>
      </c>
      <c r="Q740" s="51">
        <v>20000</v>
      </c>
      <c r="R740" s="51">
        <v>22000</v>
      </c>
      <c r="S740" t="s">
        <v>4618</v>
      </c>
      <c r="T740" t="s">
        <v>3719</v>
      </c>
      <c r="U740" t="s">
        <v>2177</v>
      </c>
      <c r="V740" t="s">
        <v>4619</v>
      </c>
      <c r="W740" t="s">
        <v>95</v>
      </c>
      <c r="X740" t="s">
        <v>4620</v>
      </c>
      <c r="Y740" s="49">
        <v>739</v>
      </c>
    </row>
    <row r="741" spans="1:25">
      <c r="A741" s="49" t="s">
        <v>21</v>
      </c>
      <c r="B741" s="49" t="str">
        <f>IFERROR(IF(A741="","",A741&amp;COUNTIF(A$2:A741,A741)),"")</f>
        <v>電気・電子7</v>
      </c>
      <c r="C741">
        <v>51</v>
      </c>
      <c r="D741">
        <v>740</v>
      </c>
      <c r="F741" t="s">
        <v>20</v>
      </c>
      <c r="G741" t="s">
        <v>4609</v>
      </c>
      <c r="H741" t="s">
        <v>638</v>
      </c>
      <c r="K741" s="50">
        <v>9784621304723</v>
      </c>
      <c r="L741" t="s">
        <v>303</v>
      </c>
      <c r="M741" s="49" t="s">
        <v>304</v>
      </c>
      <c r="O741" s="49" t="s">
        <v>4621</v>
      </c>
      <c r="P741" t="s">
        <v>4622</v>
      </c>
      <c r="Q741" s="51">
        <v>14000</v>
      </c>
      <c r="R741" s="51">
        <v>15400</v>
      </c>
      <c r="S741" t="s">
        <v>4623</v>
      </c>
      <c r="T741" t="s">
        <v>4624</v>
      </c>
      <c r="U741" t="s">
        <v>1595</v>
      </c>
      <c r="V741" t="s">
        <v>4625</v>
      </c>
      <c r="W741" t="s">
        <v>95</v>
      </c>
      <c r="X741" t="s">
        <v>4626</v>
      </c>
      <c r="Y741" s="49">
        <v>740</v>
      </c>
    </row>
    <row r="742" spans="1:25">
      <c r="A742" s="49" t="s">
        <v>23</v>
      </c>
      <c r="B742" s="49" t="str">
        <f>IFERROR(IF(A742="","",A742&amp;COUNTIF(A$2:A742,A742)),"")</f>
        <v>情報科学69</v>
      </c>
      <c r="C742">
        <v>51</v>
      </c>
      <c r="D742">
        <v>741</v>
      </c>
      <c r="F742" t="s">
        <v>22</v>
      </c>
      <c r="G742" t="s">
        <v>4627</v>
      </c>
      <c r="H742" t="s">
        <v>662</v>
      </c>
      <c r="K742" s="50">
        <v>9784764955578</v>
      </c>
      <c r="L742" t="s">
        <v>144</v>
      </c>
      <c r="M742" s="49" t="s">
        <v>145</v>
      </c>
      <c r="O742" s="49" t="s">
        <v>4628</v>
      </c>
      <c r="P742" t="s">
        <v>4629</v>
      </c>
      <c r="Q742" s="51">
        <v>2200</v>
      </c>
      <c r="R742" s="51">
        <v>2420</v>
      </c>
      <c r="S742" t="s">
        <v>4630</v>
      </c>
      <c r="T742" t="s">
        <v>3497</v>
      </c>
      <c r="U742" t="s">
        <v>1889</v>
      </c>
      <c r="V742" t="s">
        <v>4631</v>
      </c>
      <c r="W742" t="s">
        <v>95</v>
      </c>
      <c r="X742" t="s">
        <v>4632</v>
      </c>
      <c r="Y742" s="49">
        <v>741</v>
      </c>
    </row>
    <row r="743" spans="1:25">
      <c r="A743" s="49" t="s">
        <v>23</v>
      </c>
      <c r="B743" s="49" t="str">
        <f>IFERROR(IF(A743="","",A743&amp;COUNTIF(A$2:A743,A743)),"")</f>
        <v>情報科学70</v>
      </c>
      <c r="C743">
        <v>51</v>
      </c>
      <c r="D743">
        <v>742</v>
      </c>
      <c r="F743" t="s">
        <v>22</v>
      </c>
      <c r="G743" t="s">
        <v>4627</v>
      </c>
      <c r="H743" t="s">
        <v>662</v>
      </c>
      <c r="K743" s="50">
        <v>9784764905603</v>
      </c>
      <c r="L743" t="s">
        <v>144</v>
      </c>
      <c r="M743" s="49" t="s">
        <v>145</v>
      </c>
      <c r="O743" s="49" t="s">
        <v>4633</v>
      </c>
      <c r="P743" t="s">
        <v>4634</v>
      </c>
      <c r="Q743" s="51">
        <v>9000</v>
      </c>
      <c r="R743" s="51">
        <v>9900</v>
      </c>
      <c r="S743" t="s">
        <v>4635</v>
      </c>
      <c r="T743" t="s">
        <v>4636</v>
      </c>
      <c r="U743" t="s">
        <v>4637</v>
      </c>
      <c r="V743" t="s">
        <v>4638</v>
      </c>
      <c r="W743" t="s">
        <v>95</v>
      </c>
      <c r="X743" t="s">
        <v>4639</v>
      </c>
      <c r="Y743" s="49">
        <v>742</v>
      </c>
    </row>
    <row r="744" spans="1:25">
      <c r="A744" s="49" t="s">
        <v>23</v>
      </c>
      <c r="B744" s="49" t="str">
        <f>IFERROR(IF(A744="","",A744&amp;COUNTIF(A$2:A744,A744)),"")</f>
        <v>情報科学71</v>
      </c>
      <c r="C744">
        <v>51</v>
      </c>
      <c r="D744">
        <v>743</v>
      </c>
      <c r="F744" t="s">
        <v>22</v>
      </c>
      <c r="G744" t="s">
        <v>4627</v>
      </c>
      <c r="H744" t="s">
        <v>662</v>
      </c>
      <c r="K744" s="50">
        <v>9784764905665</v>
      </c>
      <c r="L744" t="s">
        <v>144</v>
      </c>
      <c r="M744" s="49" t="s">
        <v>145</v>
      </c>
      <c r="O744" s="49" t="s">
        <v>4640</v>
      </c>
      <c r="P744" t="s">
        <v>4641</v>
      </c>
      <c r="Q744" s="51">
        <v>6500</v>
      </c>
      <c r="R744" s="51">
        <v>7150</v>
      </c>
      <c r="S744" t="s">
        <v>4642</v>
      </c>
      <c r="T744" t="s">
        <v>3757</v>
      </c>
      <c r="U744" t="s">
        <v>707</v>
      </c>
      <c r="V744" t="s">
        <v>4643</v>
      </c>
      <c r="W744" t="s">
        <v>95</v>
      </c>
      <c r="X744" t="s">
        <v>4644</v>
      </c>
      <c r="Y744" s="49">
        <v>743</v>
      </c>
    </row>
    <row r="745" spans="1:25">
      <c r="A745" s="49" t="s">
        <v>23</v>
      </c>
      <c r="B745" s="49" t="str">
        <f>IFERROR(IF(A745="","",A745&amp;COUNTIF(A$2:A745,A745)),"")</f>
        <v>情報科学72</v>
      </c>
      <c r="C745">
        <v>51</v>
      </c>
      <c r="D745">
        <v>744</v>
      </c>
      <c r="F745" t="s">
        <v>22</v>
      </c>
      <c r="G745" t="s">
        <v>4627</v>
      </c>
      <c r="H745" t="s">
        <v>662</v>
      </c>
      <c r="K745" s="50">
        <v>9784764906327</v>
      </c>
      <c r="L745" t="s">
        <v>144</v>
      </c>
      <c r="M745" s="49" t="s">
        <v>145</v>
      </c>
      <c r="O745" s="49" t="s">
        <v>4645</v>
      </c>
      <c r="P745" t="s">
        <v>4646</v>
      </c>
      <c r="Q745" s="51">
        <v>1800</v>
      </c>
      <c r="R745" s="51">
        <v>1980</v>
      </c>
      <c r="S745" t="s">
        <v>4647</v>
      </c>
      <c r="T745" t="s">
        <v>3556</v>
      </c>
      <c r="U745" t="s">
        <v>4648</v>
      </c>
      <c r="V745" t="s">
        <v>4649</v>
      </c>
      <c r="W745" t="s">
        <v>95</v>
      </c>
      <c r="X745" t="s">
        <v>4650</v>
      </c>
      <c r="Y745" s="49">
        <v>744</v>
      </c>
    </row>
    <row r="746" spans="1:25">
      <c r="A746" s="49" t="s">
        <v>23</v>
      </c>
      <c r="B746" s="49" t="str">
        <f>IFERROR(IF(A746="","",A746&amp;COUNTIF(A$2:A746,A746)),"")</f>
        <v>情報科学73</v>
      </c>
      <c r="C746">
        <v>51</v>
      </c>
      <c r="D746">
        <v>745</v>
      </c>
      <c r="F746" t="s">
        <v>22</v>
      </c>
      <c r="G746" t="s">
        <v>4627</v>
      </c>
      <c r="H746" t="s">
        <v>662</v>
      </c>
      <c r="K746" s="50">
        <v>9784764906273</v>
      </c>
      <c r="L746" t="s">
        <v>144</v>
      </c>
      <c r="M746" s="49" t="s">
        <v>145</v>
      </c>
      <c r="O746" s="49" t="s">
        <v>4651</v>
      </c>
      <c r="P746" t="s">
        <v>4652</v>
      </c>
      <c r="Q746" s="51">
        <v>2000</v>
      </c>
      <c r="R746" s="51">
        <v>2200</v>
      </c>
      <c r="S746" t="s">
        <v>4653</v>
      </c>
      <c r="T746" t="s">
        <v>4028</v>
      </c>
      <c r="U746" t="s">
        <v>4654</v>
      </c>
      <c r="V746" t="s">
        <v>4655</v>
      </c>
      <c r="W746" t="s">
        <v>95</v>
      </c>
      <c r="X746" t="s">
        <v>4656</v>
      </c>
      <c r="Y746" s="49">
        <v>745</v>
      </c>
    </row>
    <row r="747" spans="1:25">
      <c r="A747" s="49" t="s">
        <v>23</v>
      </c>
      <c r="B747" s="49" t="str">
        <f>IFERROR(IF(A747="","",A747&amp;COUNTIF(A$2:A747,A747)),"")</f>
        <v>情報科学74</v>
      </c>
      <c r="C747">
        <v>51</v>
      </c>
      <c r="D747">
        <v>746</v>
      </c>
      <c r="F747" t="s">
        <v>22</v>
      </c>
      <c r="G747" t="s">
        <v>4627</v>
      </c>
      <c r="H747" t="s">
        <v>662</v>
      </c>
      <c r="K747" s="50">
        <v>9784764906235</v>
      </c>
      <c r="L747" t="s">
        <v>144</v>
      </c>
      <c r="M747" s="49" t="s">
        <v>145</v>
      </c>
      <c r="O747" s="49" t="s">
        <v>4657</v>
      </c>
      <c r="P747" t="s">
        <v>4658</v>
      </c>
      <c r="Q747" s="51">
        <v>6000</v>
      </c>
      <c r="R747" s="51">
        <v>6600</v>
      </c>
      <c r="S747" t="s">
        <v>4659</v>
      </c>
      <c r="T747" t="s">
        <v>3689</v>
      </c>
      <c r="U747" t="s">
        <v>4660</v>
      </c>
      <c r="V747" t="s">
        <v>4661</v>
      </c>
      <c r="W747" t="s">
        <v>95</v>
      </c>
      <c r="X747" t="s">
        <v>4662</v>
      </c>
      <c r="Y747" s="49">
        <v>746</v>
      </c>
    </row>
    <row r="748" spans="1:25">
      <c r="A748" s="49" t="s">
        <v>23</v>
      </c>
      <c r="B748" s="49" t="str">
        <f>IFERROR(IF(A748="","",A748&amp;COUNTIF(A$2:A748,A748)),"")</f>
        <v>情報科学75</v>
      </c>
      <c r="C748">
        <v>51</v>
      </c>
      <c r="D748">
        <v>747</v>
      </c>
      <c r="F748" t="s">
        <v>22</v>
      </c>
      <c r="G748" t="s">
        <v>4627</v>
      </c>
      <c r="H748" t="s">
        <v>662</v>
      </c>
      <c r="K748" s="50">
        <v>9784764903630</v>
      </c>
      <c r="L748" t="s">
        <v>144</v>
      </c>
      <c r="M748" s="49" t="s">
        <v>145</v>
      </c>
      <c r="O748" s="49" t="s">
        <v>4663</v>
      </c>
      <c r="P748" t="s">
        <v>4664</v>
      </c>
      <c r="Q748" s="51">
        <v>2800</v>
      </c>
      <c r="R748" s="51">
        <v>3080</v>
      </c>
      <c r="S748" t="s">
        <v>4665</v>
      </c>
      <c r="T748" t="s">
        <v>4666</v>
      </c>
      <c r="U748" t="s">
        <v>491</v>
      </c>
      <c r="V748" t="s">
        <v>4667</v>
      </c>
      <c r="W748" t="s">
        <v>95</v>
      </c>
      <c r="X748" t="s">
        <v>4668</v>
      </c>
      <c r="Y748" s="49">
        <v>747</v>
      </c>
    </row>
    <row r="749" spans="1:25">
      <c r="A749" s="49" t="s">
        <v>23</v>
      </c>
      <c r="B749" s="49" t="str">
        <f>IFERROR(IF(A749="","",A749&amp;COUNTIF(A$2:A749,A749)),"")</f>
        <v>情報科学76</v>
      </c>
      <c r="C749">
        <v>52</v>
      </c>
      <c r="D749">
        <v>748</v>
      </c>
      <c r="F749" t="s">
        <v>22</v>
      </c>
      <c r="G749" t="s">
        <v>4627</v>
      </c>
      <c r="H749" t="s">
        <v>662</v>
      </c>
      <c r="K749" s="50">
        <v>9784764905795</v>
      </c>
      <c r="L749" t="s">
        <v>144</v>
      </c>
      <c r="M749" s="49" t="s">
        <v>145</v>
      </c>
      <c r="O749" s="49" t="s">
        <v>4669</v>
      </c>
      <c r="P749" t="s">
        <v>4670</v>
      </c>
      <c r="Q749" s="51">
        <v>3200</v>
      </c>
      <c r="R749" s="51">
        <v>3520</v>
      </c>
      <c r="S749" t="s">
        <v>4671</v>
      </c>
      <c r="T749" t="s">
        <v>4672</v>
      </c>
      <c r="U749" t="s">
        <v>4673</v>
      </c>
      <c r="V749" t="s">
        <v>4674</v>
      </c>
      <c r="W749" t="s">
        <v>95</v>
      </c>
      <c r="X749" t="s">
        <v>4675</v>
      </c>
      <c r="Y749" s="49">
        <v>748</v>
      </c>
    </row>
    <row r="750" spans="1:25">
      <c r="A750" s="49" t="s">
        <v>23</v>
      </c>
      <c r="B750" s="49" t="str">
        <f>IFERROR(IF(A750="","",A750&amp;COUNTIF(A$2:A750,A750)),"")</f>
        <v>情報科学77</v>
      </c>
      <c r="C750">
        <v>52</v>
      </c>
      <c r="D750">
        <v>749</v>
      </c>
      <c r="F750" t="s">
        <v>22</v>
      </c>
      <c r="G750" t="s">
        <v>4627</v>
      </c>
      <c r="H750" t="s">
        <v>662</v>
      </c>
      <c r="K750" s="50">
        <v>9784764904088</v>
      </c>
      <c r="L750" t="s">
        <v>144</v>
      </c>
      <c r="M750" s="49" t="s">
        <v>145</v>
      </c>
      <c r="O750" s="49" t="s">
        <v>4676</v>
      </c>
      <c r="P750" t="s">
        <v>4677</v>
      </c>
      <c r="Q750" s="51">
        <v>14000</v>
      </c>
      <c r="R750" s="51">
        <v>15400</v>
      </c>
      <c r="S750" t="s">
        <v>4678</v>
      </c>
      <c r="T750" t="s">
        <v>4679</v>
      </c>
      <c r="U750" t="s">
        <v>4680</v>
      </c>
      <c r="V750" t="s">
        <v>4681</v>
      </c>
      <c r="W750" t="s">
        <v>95</v>
      </c>
      <c r="X750" t="s">
        <v>4682</v>
      </c>
      <c r="Y750" s="49">
        <v>749</v>
      </c>
    </row>
    <row r="751" spans="1:25">
      <c r="A751" s="49" t="s">
        <v>23</v>
      </c>
      <c r="B751" s="49" t="str">
        <f>IFERROR(IF(A751="","",A751&amp;COUNTIF(A$2:A751,A751)),"")</f>
        <v>情報科学78</v>
      </c>
      <c r="C751">
        <v>52</v>
      </c>
      <c r="D751">
        <v>750</v>
      </c>
      <c r="F751" t="s">
        <v>22</v>
      </c>
      <c r="G751" t="s">
        <v>4627</v>
      </c>
      <c r="H751" t="s">
        <v>662</v>
      </c>
      <c r="K751" s="50">
        <v>9784764904231</v>
      </c>
      <c r="L751" t="s">
        <v>144</v>
      </c>
      <c r="M751" s="49" t="s">
        <v>145</v>
      </c>
      <c r="O751" s="49" t="s">
        <v>4683</v>
      </c>
      <c r="P751" t="s">
        <v>4684</v>
      </c>
      <c r="Q751" s="51">
        <v>9000</v>
      </c>
      <c r="R751" s="51">
        <v>9900</v>
      </c>
      <c r="S751" t="s">
        <v>4685</v>
      </c>
      <c r="T751" t="s">
        <v>4686</v>
      </c>
      <c r="U751" t="s">
        <v>4687</v>
      </c>
      <c r="V751" t="s">
        <v>4688</v>
      </c>
      <c r="W751" t="s">
        <v>95</v>
      </c>
      <c r="X751" t="s">
        <v>4689</v>
      </c>
      <c r="Y751" s="49">
        <v>750</v>
      </c>
    </row>
    <row r="752" spans="1:25">
      <c r="A752" s="49" t="s">
        <v>23</v>
      </c>
      <c r="B752" s="49" t="str">
        <f>IFERROR(IF(A752="","",A752&amp;COUNTIF(A$2:A752,A752)),"")</f>
        <v>情報科学79</v>
      </c>
      <c r="C752">
        <v>52</v>
      </c>
      <c r="D752">
        <v>751</v>
      </c>
      <c r="F752" t="s">
        <v>22</v>
      </c>
      <c r="G752" t="s">
        <v>4627</v>
      </c>
      <c r="H752" t="s">
        <v>662</v>
      </c>
      <c r="K752" s="50">
        <v>9784764905672</v>
      </c>
      <c r="L752" t="s">
        <v>144</v>
      </c>
      <c r="M752" s="49" t="s">
        <v>145</v>
      </c>
      <c r="O752" s="49" t="s">
        <v>4690</v>
      </c>
      <c r="P752" t="s">
        <v>4691</v>
      </c>
      <c r="Q752" s="51">
        <v>3800</v>
      </c>
      <c r="R752" s="51">
        <v>4180</v>
      </c>
      <c r="S752" t="s">
        <v>4692</v>
      </c>
      <c r="T752" t="s">
        <v>4063</v>
      </c>
      <c r="U752" t="s">
        <v>4693</v>
      </c>
      <c r="V752" t="s">
        <v>4694</v>
      </c>
      <c r="W752" t="s">
        <v>95</v>
      </c>
      <c r="X752" t="s">
        <v>4695</v>
      </c>
      <c r="Y752" s="49">
        <v>751</v>
      </c>
    </row>
    <row r="753" spans="1:25">
      <c r="A753" s="49" t="s">
        <v>23</v>
      </c>
      <c r="B753" s="49" t="str">
        <f>IFERROR(IF(A753="","",A753&amp;COUNTIF(A$2:A753,A753)),"")</f>
        <v>情報科学80</v>
      </c>
      <c r="C753">
        <v>52</v>
      </c>
      <c r="D753">
        <v>752</v>
      </c>
      <c r="F753" t="s">
        <v>22</v>
      </c>
      <c r="G753" t="s">
        <v>4627</v>
      </c>
      <c r="H753" t="s">
        <v>662</v>
      </c>
      <c r="K753" s="50">
        <v>9784807909919</v>
      </c>
      <c r="L753" t="s">
        <v>295</v>
      </c>
      <c r="M753" s="49" t="s">
        <v>296</v>
      </c>
      <c r="O753" s="49" t="s">
        <v>4696</v>
      </c>
      <c r="P753" t="s">
        <v>4697</v>
      </c>
      <c r="Q753" s="51">
        <v>4500</v>
      </c>
      <c r="R753" s="51">
        <v>4950</v>
      </c>
      <c r="S753" t="s">
        <v>4698</v>
      </c>
      <c r="T753" t="s">
        <v>4229</v>
      </c>
      <c r="U753" t="s">
        <v>112</v>
      </c>
      <c r="V753" t="s">
        <v>4699</v>
      </c>
      <c r="W753" t="s">
        <v>95</v>
      </c>
      <c r="X753" t="s">
        <v>4700</v>
      </c>
      <c r="Y753" s="49">
        <v>752</v>
      </c>
    </row>
    <row r="754" spans="1:25">
      <c r="A754" s="49" t="s">
        <v>23</v>
      </c>
      <c r="B754" s="49" t="str">
        <f>IFERROR(IF(A754="","",A754&amp;COUNTIF(A$2:A754,A754)),"")</f>
        <v>情報科学81</v>
      </c>
      <c r="C754">
        <v>52</v>
      </c>
      <c r="D754">
        <v>753</v>
      </c>
      <c r="F754" t="s">
        <v>22</v>
      </c>
      <c r="G754" t="s">
        <v>4627</v>
      </c>
      <c r="H754" t="s">
        <v>662</v>
      </c>
      <c r="I754" t="s">
        <v>710</v>
      </c>
      <c r="J754" t="s">
        <v>711</v>
      </c>
      <c r="K754" s="50">
        <v>9784295011637</v>
      </c>
      <c r="L754" t="s">
        <v>712</v>
      </c>
      <c r="M754" s="49" t="s">
        <v>713</v>
      </c>
      <c r="O754" s="49" t="s">
        <v>4701</v>
      </c>
      <c r="P754" t="s">
        <v>4702</v>
      </c>
      <c r="Q754" s="51">
        <v>2100</v>
      </c>
      <c r="R754" s="51">
        <v>2310</v>
      </c>
      <c r="S754" t="s">
        <v>4703</v>
      </c>
      <c r="T754" t="s">
        <v>3556</v>
      </c>
      <c r="U754" t="s">
        <v>491</v>
      </c>
      <c r="V754" t="s">
        <v>4704</v>
      </c>
      <c r="W754" t="s">
        <v>95</v>
      </c>
      <c r="X754" t="s">
        <v>4705</v>
      </c>
      <c r="Y754" s="49">
        <v>753</v>
      </c>
    </row>
    <row r="755" spans="1:25">
      <c r="A755" s="49" t="s">
        <v>23</v>
      </c>
      <c r="B755" s="49" t="str">
        <f>IFERROR(IF(A755="","",A755&amp;COUNTIF(A$2:A755,A755)),"")</f>
        <v>情報科学82</v>
      </c>
      <c r="C755">
        <v>52</v>
      </c>
      <c r="D755">
        <v>754</v>
      </c>
      <c r="F755" t="s">
        <v>22</v>
      </c>
      <c r="G755" t="s">
        <v>4627</v>
      </c>
      <c r="H755" t="s">
        <v>662</v>
      </c>
      <c r="I755" t="s">
        <v>710</v>
      </c>
      <c r="J755" t="s">
        <v>711</v>
      </c>
      <c r="K755" s="50">
        <v>9784295009948</v>
      </c>
      <c r="L755" t="s">
        <v>712</v>
      </c>
      <c r="M755" s="49" t="s">
        <v>713</v>
      </c>
      <c r="O755" s="49" t="s">
        <v>4706</v>
      </c>
      <c r="P755" t="s">
        <v>4707</v>
      </c>
      <c r="Q755" s="51">
        <v>3000</v>
      </c>
      <c r="R755" s="51">
        <v>3300</v>
      </c>
      <c r="S755" t="s">
        <v>4708</v>
      </c>
      <c r="T755" t="s">
        <v>3689</v>
      </c>
      <c r="U755" t="s">
        <v>4709</v>
      </c>
      <c r="V755" t="s">
        <v>4710</v>
      </c>
      <c r="W755" t="s">
        <v>95</v>
      </c>
      <c r="X755" t="s">
        <v>4711</v>
      </c>
      <c r="Y755" s="49">
        <v>754</v>
      </c>
    </row>
    <row r="756" spans="1:25">
      <c r="A756" s="49" t="s">
        <v>23</v>
      </c>
      <c r="B756" s="49" t="str">
        <f>IFERROR(IF(A756="","",A756&amp;COUNTIF(A$2:A756,A756)),"")</f>
        <v>情報科学83</v>
      </c>
      <c r="C756">
        <v>52</v>
      </c>
      <c r="D756">
        <v>755</v>
      </c>
      <c r="F756" t="s">
        <v>22</v>
      </c>
      <c r="G756" t="s">
        <v>4627</v>
      </c>
      <c r="H756" t="s">
        <v>662</v>
      </c>
      <c r="I756" t="s">
        <v>710</v>
      </c>
      <c r="J756" t="s">
        <v>711</v>
      </c>
      <c r="K756" s="50">
        <v>9784274229695</v>
      </c>
      <c r="L756" t="s">
        <v>184</v>
      </c>
      <c r="M756" s="49" t="s">
        <v>185</v>
      </c>
      <c r="O756" s="49" t="s">
        <v>4712</v>
      </c>
      <c r="P756" t="s">
        <v>4713</v>
      </c>
      <c r="Q756" s="51">
        <v>3400</v>
      </c>
      <c r="R756" s="51">
        <v>3740</v>
      </c>
      <c r="S756" t="s">
        <v>4714</v>
      </c>
      <c r="T756" s="17">
        <v>44866</v>
      </c>
      <c r="U756" t="s">
        <v>324</v>
      </c>
      <c r="V756" t="s">
        <v>4715</v>
      </c>
      <c r="W756" t="s">
        <v>95</v>
      </c>
      <c r="X756" t="s">
        <v>4716</v>
      </c>
      <c r="Y756" s="49">
        <v>755</v>
      </c>
    </row>
    <row r="757" spans="1:25">
      <c r="A757" s="49" t="s">
        <v>23</v>
      </c>
      <c r="B757" s="49" t="str">
        <f>IFERROR(IF(A757="","",A757&amp;COUNTIF(A$2:A757,A757)),"")</f>
        <v>情報科学84</v>
      </c>
      <c r="C757">
        <v>52</v>
      </c>
      <c r="D757">
        <v>756</v>
      </c>
      <c r="F757" t="s">
        <v>22</v>
      </c>
      <c r="G757" t="s">
        <v>4627</v>
      </c>
      <c r="H757" t="s">
        <v>662</v>
      </c>
      <c r="I757" t="s">
        <v>710</v>
      </c>
      <c r="J757" t="s">
        <v>711</v>
      </c>
      <c r="K757" s="50">
        <v>9784274229541</v>
      </c>
      <c r="L757" t="s">
        <v>184</v>
      </c>
      <c r="M757" s="49" t="s">
        <v>185</v>
      </c>
      <c r="O757" s="49" t="s">
        <v>4717</v>
      </c>
      <c r="P757" t="s">
        <v>4718</v>
      </c>
      <c r="Q757" s="51">
        <v>3200</v>
      </c>
      <c r="R757" s="51">
        <v>3520</v>
      </c>
      <c r="S757" t="s">
        <v>4719</v>
      </c>
      <c r="T757" s="17">
        <v>44835</v>
      </c>
      <c r="U757" t="s">
        <v>881</v>
      </c>
      <c r="V757" t="s">
        <v>4720</v>
      </c>
      <c r="W757" t="s">
        <v>95</v>
      </c>
      <c r="X757" t="s">
        <v>4721</v>
      </c>
      <c r="Y757" s="49">
        <v>756</v>
      </c>
    </row>
    <row r="758" spans="1:25">
      <c r="A758" s="49" t="s">
        <v>23</v>
      </c>
      <c r="B758" s="49" t="str">
        <f>IFERROR(IF(A758="","",A758&amp;COUNTIF(A$2:A758,A758)),"")</f>
        <v>情報科学85</v>
      </c>
      <c r="C758">
        <v>52</v>
      </c>
      <c r="D758">
        <v>757</v>
      </c>
      <c r="F758" t="s">
        <v>22</v>
      </c>
      <c r="G758" t="s">
        <v>4627</v>
      </c>
      <c r="H758" t="s">
        <v>662</v>
      </c>
      <c r="I758" t="s">
        <v>710</v>
      </c>
      <c r="J758" t="s">
        <v>711</v>
      </c>
      <c r="K758" s="50">
        <v>9784274229480</v>
      </c>
      <c r="L758" t="s">
        <v>184</v>
      </c>
      <c r="M758" s="49" t="s">
        <v>185</v>
      </c>
      <c r="O758" s="49" t="s">
        <v>4722</v>
      </c>
      <c r="P758" t="s">
        <v>4723</v>
      </c>
      <c r="Q758" s="51">
        <v>3600</v>
      </c>
      <c r="R758" s="51">
        <v>3960</v>
      </c>
      <c r="S758" t="s">
        <v>4724</v>
      </c>
      <c r="T758" s="17">
        <v>44866</v>
      </c>
      <c r="U758" t="s">
        <v>4725</v>
      </c>
      <c r="V758" t="s">
        <v>4726</v>
      </c>
      <c r="W758" t="s">
        <v>95</v>
      </c>
      <c r="X758" t="s">
        <v>4727</v>
      </c>
      <c r="Y758" s="49">
        <v>757</v>
      </c>
    </row>
    <row r="759" spans="1:25">
      <c r="A759" s="49" t="s">
        <v>23</v>
      </c>
      <c r="B759" s="49" t="str">
        <f>IFERROR(IF(A759="","",A759&amp;COUNTIF(A$2:A759,A759)),"")</f>
        <v>情報科学86</v>
      </c>
      <c r="C759">
        <v>52</v>
      </c>
      <c r="D759">
        <v>758</v>
      </c>
      <c r="F759" t="s">
        <v>22</v>
      </c>
      <c r="G759" t="s">
        <v>4627</v>
      </c>
      <c r="H759" t="s">
        <v>662</v>
      </c>
      <c r="I759" t="s">
        <v>710</v>
      </c>
      <c r="J759" t="s">
        <v>711</v>
      </c>
      <c r="K759" s="50">
        <v>9784274229008</v>
      </c>
      <c r="L759" t="s">
        <v>184</v>
      </c>
      <c r="M759" s="49" t="s">
        <v>185</v>
      </c>
      <c r="O759" s="49" t="s">
        <v>4728</v>
      </c>
      <c r="P759" t="s">
        <v>4729</v>
      </c>
      <c r="Q759" s="51">
        <v>3000</v>
      </c>
      <c r="R759" s="51">
        <v>3300</v>
      </c>
      <c r="S759" t="s">
        <v>4730</v>
      </c>
      <c r="T759" s="17">
        <v>44774</v>
      </c>
      <c r="U759" t="s">
        <v>617</v>
      </c>
      <c r="V759" t="s">
        <v>4731</v>
      </c>
      <c r="W759" t="s">
        <v>95</v>
      </c>
      <c r="X759" t="s">
        <v>4732</v>
      </c>
      <c r="Y759" s="49">
        <v>758</v>
      </c>
    </row>
    <row r="760" spans="1:25">
      <c r="A760" s="49" t="s">
        <v>23</v>
      </c>
      <c r="B760" s="49" t="str">
        <f>IFERROR(IF(A760="","",A760&amp;COUNTIF(A$2:A760,A760)),"")</f>
        <v>情報科学87</v>
      </c>
      <c r="C760">
        <v>52</v>
      </c>
      <c r="D760">
        <v>759</v>
      </c>
      <c r="F760" t="s">
        <v>22</v>
      </c>
      <c r="G760" t="s">
        <v>4627</v>
      </c>
      <c r="H760" t="s">
        <v>662</v>
      </c>
      <c r="I760" t="s">
        <v>710</v>
      </c>
      <c r="J760" t="s">
        <v>711</v>
      </c>
      <c r="K760" s="50">
        <v>9784873119953</v>
      </c>
      <c r="L760" t="s">
        <v>754</v>
      </c>
      <c r="M760" s="49" t="s">
        <v>755</v>
      </c>
      <c r="O760" s="49" t="s">
        <v>4733</v>
      </c>
      <c r="P760" t="s">
        <v>4734</v>
      </c>
      <c r="Q760" s="52">
        <v>3999.99999999999</v>
      </c>
      <c r="R760" s="51">
        <v>4400</v>
      </c>
      <c r="S760" t="s">
        <v>4735</v>
      </c>
      <c r="T760" s="17">
        <v>44774</v>
      </c>
      <c r="U760" t="s">
        <v>4736</v>
      </c>
      <c r="V760" t="s">
        <v>4737</v>
      </c>
      <c r="W760" t="s">
        <v>95</v>
      </c>
      <c r="X760" t="s">
        <v>4738</v>
      </c>
      <c r="Y760" s="49">
        <v>759</v>
      </c>
    </row>
    <row r="761" spans="1:25">
      <c r="A761" s="49" t="s">
        <v>23</v>
      </c>
      <c r="B761" s="49" t="str">
        <f>IFERROR(IF(A761="","",A761&amp;COUNTIF(A$2:A761,A761)),"")</f>
        <v>情報科学88</v>
      </c>
      <c r="C761">
        <v>52</v>
      </c>
      <c r="D761">
        <v>760</v>
      </c>
      <c r="F761" t="s">
        <v>22</v>
      </c>
      <c r="G761" t="s">
        <v>4627</v>
      </c>
      <c r="H761" t="s">
        <v>662</v>
      </c>
      <c r="I761" t="s">
        <v>710</v>
      </c>
      <c r="J761" t="s">
        <v>711</v>
      </c>
      <c r="K761" s="50">
        <v>9784873118369</v>
      </c>
      <c r="L761" t="s">
        <v>754</v>
      </c>
      <c r="M761" s="49" t="s">
        <v>755</v>
      </c>
      <c r="O761" s="49" t="s">
        <v>4739</v>
      </c>
      <c r="P761" t="s">
        <v>4740</v>
      </c>
      <c r="Q761" s="51">
        <v>3600</v>
      </c>
      <c r="R761" s="51">
        <v>3960</v>
      </c>
      <c r="S761" t="s">
        <v>4741</v>
      </c>
      <c r="T761" s="17">
        <v>43282</v>
      </c>
      <c r="U761" t="s">
        <v>4742</v>
      </c>
      <c r="V761" t="s">
        <v>4743</v>
      </c>
      <c r="W761" t="s">
        <v>95</v>
      </c>
      <c r="X761" t="s">
        <v>4744</v>
      </c>
      <c r="Y761" s="49">
        <v>760</v>
      </c>
    </row>
    <row r="762" spans="1:25">
      <c r="A762" s="49" t="s">
        <v>23</v>
      </c>
      <c r="B762" s="49" t="str">
        <f>IFERROR(IF(A762="","",A762&amp;COUNTIF(A$2:A762,A762)),"")</f>
        <v>情報科学89</v>
      </c>
      <c r="C762">
        <v>52</v>
      </c>
      <c r="D762">
        <v>761</v>
      </c>
      <c r="F762" t="s">
        <v>22</v>
      </c>
      <c r="G762" t="s">
        <v>4627</v>
      </c>
      <c r="H762" t="s">
        <v>662</v>
      </c>
      <c r="I762" t="s">
        <v>710</v>
      </c>
      <c r="J762" t="s">
        <v>711</v>
      </c>
      <c r="K762" s="50">
        <v>9784873119069</v>
      </c>
      <c r="L762" t="s">
        <v>754</v>
      </c>
      <c r="M762" s="49" t="s">
        <v>755</v>
      </c>
      <c r="O762" s="49" t="s">
        <v>4745</v>
      </c>
      <c r="P762" t="s">
        <v>4740</v>
      </c>
      <c r="Q762" s="51">
        <v>4000</v>
      </c>
      <c r="R762" s="51">
        <v>4400</v>
      </c>
      <c r="S762" t="s">
        <v>4746</v>
      </c>
      <c r="T762" s="17">
        <v>43922</v>
      </c>
      <c r="U762" t="s">
        <v>4747</v>
      </c>
      <c r="V762" t="s">
        <v>4748</v>
      </c>
      <c r="W762" t="s">
        <v>95</v>
      </c>
      <c r="X762" t="s">
        <v>4749</v>
      </c>
      <c r="Y762" s="49">
        <v>761</v>
      </c>
    </row>
    <row r="763" spans="1:25">
      <c r="A763" s="49" t="s">
        <v>23</v>
      </c>
      <c r="B763" s="49" t="str">
        <f>IFERROR(IF(A763="","",A763&amp;COUNTIF(A$2:A763,A763)),"")</f>
        <v>情報科学90</v>
      </c>
      <c r="C763">
        <v>52</v>
      </c>
      <c r="D763">
        <v>762</v>
      </c>
      <c r="F763" t="s">
        <v>22</v>
      </c>
      <c r="G763" t="s">
        <v>4627</v>
      </c>
      <c r="H763" t="s">
        <v>662</v>
      </c>
      <c r="I763" t="s">
        <v>710</v>
      </c>
      <c r="J763" t="s">
        <v>711</v>
      </c>
      <c r="K763" s="50">
        <v>9784873119755</v>
      </c>
      <c r="L763" t="s">
        <v>754</v>
      </c>
      <c r="M763" s="49" t="s">
        <v>755</v>
      </c>
      <c r="O763" s="49" t="s">
        <v>4750</v>
      </c>
      <c r="P763" t="s">
        <v>4740</v>
      </c>
      <c r="Q763" s="51">
        <v>3600</v>
      </c>
      <c r="R763" s="51">
        <v>3960</v>
      </c>
      <c r="S763" t="s">
        <v>4751</v>
      </c>
      <c r="T763" s="17">
        <v>44652</v>
      </c>
      <c r="U763" t="s">
        <v>4752</v>
      </c>
      <c r="V763" t="s">
        <v>4753</v>
      </c>
      <c r="W763" t="s">
        <v>95</v>
      </c>
      <c r="X763" t="s">
        <v>4754</v>
      </c>
      <c r="Y763" s="49">
        <v>762</v>
      </c>
    </row>
    <row r="764" spans="1:25">
      <c r="A764" s="49" t="s">
        <v>23</v>
      </c>
      <c r="B764" s="49" t="str">
        <f>IFERROR(IF(A764="","",A764&amp;COUNTIF(A$2:A764,A764)),"")</f>
        <v>情報科学91</v>
      </c>
      <c r="C764">
        <v>53</v>
      </c>
      <c r="D764">
        <v>763</v>
      </c>
      <c r="F764" t="s">
        <v>22</v>
      </c>
      <c r="G764" t="s">
        <v>4627</v>
      </c>
      <c r="H764" t="s">
        <v>662</v>
      </c>
      <c r="I764" t="s">
        <v>710</v>
      </c>
      <c r="J764" t="s">
        <v>711</v>
      </c>
      <c r="K764" s="50">
        <v>9784320124967</v>
      </c>
      <c r="L764" t="s">
        <v>115</v>
      </c>
      <c r="M764" s="49" t="s">
        <v>116</v>
      </c>
      <c r="O764" s="49" t="s">
        <v>4755</v>
      </c>
      <c r="P764" t="s">
        <v>4756</v>
      </c>
      <c r="Q764" s="51">
        <v>15000</v>
      </c>
      <c r="R764" s="51">
        <v>16500</v>
      </c>
      <c r="S764" t="s">
        <v>4757</v>
      </c>
      <c r="T764" t="s">
        <v>3369</v>
      </c>
      <c r="U764" t="s">
        <v>4758</v>
      </c>
      <c r="V764" t="s">
        <v>4759</v>
      </c>
      <c r="W764" t="s">
        <v>95</v>
      </c>
      <c r="X764" t="s">
        <v>4760</v>
      </c>
      <c r="Y764" s="49">
        <v>763</v>
      </c>
    </row>
    <row r="765" spans="1:25">
      <c r="A765" s="49" t="s">
        <v>23</v>
      </c>
      <c r="B765" s="49" t="str">
        <f>IFERROR(IF(A765="","",A765&amp;COUNTIF(A$2:A765,A765)),"")</f>
        <v>情報科学92</v>
      </c>
      <c r="C765">
        <v>53</v>
      </c>
      <c r="D765">
        <v>764</v>
      </c>
      <c r="F765" t="s">
        <v>22</v>
      </c>
      <c r="G765" t="s">
        <v>4627</v>
      </c>
      <c r="H765" t="s">
        <v>662</v>
      </c>
      <c r="I765" t="s">
        <v>710</v>
      </c>
      <c r="J765" t="s">
        <v>711</v>
      </c>
      <c r="K765" s="50">
        <v>9784320124592</v>
      </c>
      <c r="L765" t="s">
        <v>115</v>
      </c>
      <c r="M765" s="49" t="s">
        <v>116</v>
      </c>
      <c r="O765" s="49" t="s">
        <v>4761</v>
      </c>
      <c r="P765" t="s">
        <v>4762</v>
      </c>
      <c r="Q765" s="51">
        <v>6800</v>
      </c>
      <c r="R765" s="51">
        <v>7480</v>
      </c>
      <c r="S765" t="s">
        <v>4763</v>
      </c>
      <c r="T765" t="s">
        <v>3434</v>
      </c>
      <c r="U765" t="s">
        <v>2116</v>
      </c>
      <c r="V765" t="s">
        <v>4764</v>
      </c>
      <c r="W765" t="s">
        <v>95</v>
      </c>
      <c r="X765" t="s">
        <v>4765</v>
      </c>
      <c r="Y765" s="49">
        <v>764</v>
      </c>
    </row>
    <row r="766" spans="1:25">
      <c r="A766" s="49" t="s">
        <v>23</v>
      </c>
      <c r="B766" s="49" t="str">
        <f>IFERROR(IF(A766="","",A766&amp;COUNTIF(A$2:A766,A766)),"")</f>
        <v>情報科学93</v>
      </c>
      <c r="C766">
        <v>53</v>
      </c>
      <c r="D766">
        <v>765</v>
      </c>
      <c r="F766" t="s">
        <v>22</v>
      </c>
      <c r="G766" t="s">
        <v>4627</v>
      </c>
      <c r="H766" t="s">
        <v>662</v>
      </c>
      <c r="I766" t="s">
        <v>710</v>
      </c>
      <c r="J766" t="s">
        <v>711</v>
      </c>
      <c r="K766" s="50">
        <v>9784320124202</v>
      </c>
      <c r="L766" t="s">
        <v>115</v>
      </c>
      <c r="M766" s="49" t="s">
        <v>116</v>
      </c>
      <c r="O766" s="49" t="s">
        <v>4766</v>
      </c>
      <c r="P766" t="s">
        <v>4767</v>
      </c>
      <c r="Q766" s="51">
        <v>43000</v>
      </c>
      <c r="R766" s="51">
        <v>47300</v>
      </c>
      <c r="S766" t="s">
        <v>4768</v>
      </c>
      <c r="T766" t="s">
        <v>3455</v>
      </c>
      <c r="U766" t="s">
        <v>4769</v>
      </c>
      <c r="V766" t="s">
        <v>4770</v>
      </c>
      <c r="W766" t="s">
        <v>95</v>
      </c>
      <c r="X766" t="s">
        <v>4771</v>
      </c>
      <c r="Y766" s="49">
        <v>765</v>
      </c>
    </row>
    <row r="767" spans="1:25">
      <c r="A767" s="49" t="s">
        <v>23</v>
      </c>
      <c r="B767" s="49" t="str">
        <f>IFERROR(IF(A767="","",A767&amp;COUNTIF(A$2:A767,A767)),"")</f>
        <v>情報科学94</v>
      </c>
      <c r="C767">
        <v>53</v>
      </c>
      <c r="D767">
        <v>766</v>
      </c>
      <c r="F767" t="s">
        <v>22</v>
      </c>
      <c r="G767" t="s">
        <v>4627</v>
      </c>
      <c r="H767" t="s">
        <v>662</v>
      </c>
      <c r="I767" t="s">
        <v>710</v>
      </c>
      <c r="J767" t="s">
        <v>711</v>
      </c>
      <c r="K767" s="50">
        <v>9784764905160</v>
      </c>
      <c r="L767" t="s">
        <v>144</v>
      </c>
      <c r="M767" s="49" t="s">
        <v>145</v>
      </c>
      <c r="O767" s="49" t="s">
        <v>4772</v>
      </c>
      <c r="P767" t="s">
        <v>4773</v>
      </c>
      <c r="Q767" s="51">
        <v>6400</v>
      </c>
      <c r="R767" s="51">
        <v>7040</v>
      </c>
      <c r="S767" t="s">
        <v>4774</v>
      </c>
      <c r="T767" t="s">
        <v>4775</v>
      </c>
      <c r="U767" t="s">
        <v>4776</v>
      </c>
      <c r="V767" t="s">
        <v>4777</v>
      </c>
      <c r="W767" t="s">
        <v>95</v>
      </c>
      <c r="X767" t="s">
        <v>4778</v>
      </c>
      <c r="Y767" s="49">
        <v>766</v>
      </c>
    </row>
    <row r="768" spans="1:25">
      <c r="A768" s="49" t="s">
        <v>23</v>
      </c>
      <c r="B768" s="49" t="str">
        <f>IFERROR(IF(A768="","",A768&amp;COUNTIF(A$2:A768,A768)),"")</f>
        <v>情報科学95</v>
      </c>
      <c r="C768">
        <v>53</v>
      </c>
      <c r="D768">
        <v>767</v>
      </c>
      <c r="F768" t="s">
        <v>22</v>
      </c>
      <c r="G768" t="s">
        <v>4627</v>
      </c>
      <c r="H768" t="s">
        <v>662</v>
      </c>
      <c r="I768" t="s">
        <v>710</v>
      </c>
      <c r="J768" t="s">
        <v>711</v>
      </c>
      <c r="K768" s="50">
        <v>9784764906365</v>
      </c>
      <c r="L768" t="s">
        <v>144</v>
      </c>
      <c r="M768" s="49" t="s">
        <v>145</v>
      </c>
      <c r="O768" s="49" t="s">
        <v>4779</v>
      </c>
      <c r="P768" t="s">
        <v>4780</v>
      </c>
      <c r="Q768" s="51">
        <v>2700</v>
      </c>
      <c r="R768" s="51">
        <v>2970</v>
      </c>
      <c r="S768" t="s">
        <v>4781</v>
      </c>
      <c r="T768" t="s">
        <v>3375</v>
      </c>
      <c r="U768" t="s">
        <v>4782</v>
      </c>
      <c r="V768" t="s">
        <v>4783</v>
      </c>
      <c r="W768" t="s">
        <v>95</v>
      </c>
      <c r="X768" t="s">
        <v>4784</v>
      </c>
      <c r="Y768" s="49">
        <v>767</v>
      </c>
    </row>
    <row r="769" spans="1:25">
      <c r="A769" s="49" t="s">
        <v>23</v>
      </c>
      <c r="B769" s="49" t="str">
        <f>IFERROR(IF(A769="","",A769&amp;COUNTIF(A$2:A769,A769)),"")</f>
        <v>情報科学96</v>
      </c>
      <c r="C769">
        <v>53</v>
      </c>
      <c r="D769">
        <v>768</v>
      </c>
      <c r="F769" t="s">
        <v>22</v>
      </c>
      <c r="G769" t="s">
        <v>4627</v>
      </c>
      <c r="H769" t="s">
        <v>662</v>
      </c>
      <c r="I769" t="s">
        <v>710</v>
      </c>
      <c r="J769" t="s">
        <v>711</v>
      </c>
      <c r="K769" s="50">
        <v>9784764906419</v>
      </c>
      <c r="L769" t="s">
        <v>144</v>
      </c>
      <c r="M769" s="49" t="s">
        <v>145</v>
      </c>
      <c r="O769" s="49" t="s">
        <v>4785</v>
      </c>
      <c r="P769" t="s">
        <v>4786</v>
      </c>
      <c r="Q769" s="51">
        <v>3900</v>
      </c>
      <c r="R769" s="51">
        <v>4290</v>
      </c>
      <c r="S769" t="s">
        <v>4787</v>
      </c>
      <c r="T769" t="s">
        <v>3369</v>
      </c>
      <c r="U769" t="s">
        <v>349</v>
      </c>
      <c r="V769" t="s">
        <v>4788</v>
      </c>
      <c r="W769" t="s">
        <v>95</v>
      </c>
      <c r="X769" t="s">
        <v>4789</v>
      </c>
      <c r="Y769" s="49">
        <v>768</v>
      </c>
    </row>
    <row r="770" spans="1:25">
      <c r="A770" s="49" t="s">
        <v>23</v>
      </c>
      <c r="B770" s="49" t="str">
        <f>IFERROR(IF(A770="","",A770&amp;COUNTIF(A$2:A770,A770)),"")</f>
        <v>情報科学97</v>
      </c>
      <c r="C770">
        <v>53</v>
      </c>
      <c r="D770">
        <v>769</v>
      </c>
      <c r="F770" t="s">
        <v>22</v>
      </c>
      <c r="G770" t="s">
        <v>4627</v>
      </c>
      <c r="H770" t="s">
        <v>662</v>
      </c>
      <c r="I770" t="s">
        <v>710</v>
      </c>
      <c r="J770" t="s">
        <v>711</v>
      </c>
      <c r="K770" s="50">
        <v>9784764906174</v>
      </c>
      <c r="L770" t="s">
        <v>144</v>
      </c>
      <c r="M770" s="49" t="s">
        <v>145</v>
      </c>
      <c r="O770" s="49" t="s">
        <v>4790</v>
      </c>
      <c r="P770" t="s">
        <v>4791</v>
      </c>
      <c r="Q770" s="51">
        <v>8000</v>
      </c>
      <c r="R770" s="51">
        <v>8800</v>
      </c>
      <c r="S770" t="s">
        <v>4792</v>
      </c>
      <c r="T770" t="s">
        <v>4229</v>
      </c>
      <c r="U770" t="s">
        <v>2171</v>
      </c>
      <c r="V770" t="s">
        <v>4793</v>
      </c>
      <c r="W770" t="s">
        <v>95</v>
      </c>
      <c r="X770" t="s">
        <v>4794</v>
      </c>
      <c r="Y770" s="49">
        <v>769</v>
      </c>
    </row>
    <row r="771" spans="1:25">
      <c r="A771" s="49" t="s">
        <v>23</v>
      </c>
      <c r="B771" s="49" t="str">
        <f>IFERROR(IF(A771="","",A771&amp;COUNTIF(A$2:A771,A771)),"")</f>
        <v>情報科学98</v>
      </c>
      <c r="C771">
        <v>53</v>
      </c>
      <c r="D771">
        <v>770</v>
      </c>
      <c r="F771" t="s">
        <v>22</v>
      </c>
      <c r="G771" t="s">
        <v>4627</v>
      </c>
      <c r="H771" t="s">
        <v>662</v>
      </c>
      <c r="I771" t="s">
        <v>710</v>
      </c>
      <c r="J771" t="s">
        <v>711</v>
      </c>
      <c r="K771" s="50">
        <v>9784764906532</v>
      </c>
      <c r="L771" t="s">
        <v>144</v>
      </c>
      <c r="M771" s="49" t="s">
        <v>145</v>
      </c>
      <c r="O771" s="49" t="s">
        <v>4795</v>
      </c>
      <c r="P771" t="s">
        <v>4796</v>
      </c>
      <c r="Q771" s="51">
        <v>2800</v>
      </c>
      <c r="R771" s="51">
        <v>3080</v>
      </c>
      <c r="S771" t="s">
        <v>4797</v>
      </c>
      <c r="T771" t="s">
        <v>3837</v>
      </c>
      <c r="U771" t="s">
        <v>2257</v>
      </c>
      <c r="V771" t="s">
        <v>4798</v>
      </c>
      <c r="W771" t="s">
        <v>95</v>
      </c>
      <c r="X771" t="s">
        <v>4799</v>
      </c>
      <c r="Y771" s="49">
        <v>770</v>
      </c>
    </row>
    <row r="772" spans="1:25">
      <c r="A772" s="49" t="s">
        <v>23</v>
      </c>
      <c r="B772" s="49" t="str">
        <f>IFERROR(IF(A772="","",A772&amp;COUNTIF(A$2:A772,A772)),"")</f>
        <v>情報科学99</v>
      </c>
      <c r="C772">
        <v>53</v>
      </c>
      <c r="D772">
        <v>771</v>
      </c>
      <c r="F772" t="s">
        <v>22</v>
      </c>
      <c r="G772" t="s">
        <v>4627</v>
      </c>
      <c r="H772" t="s">
        <v>662</v>
      </c>
      <c r="I772" t="s">
        <v>710</v>
      </c>
      <c r="J772" t="s">
        <v>711</v>
      </c>
      <c r="K772" s="50">
        <v>9784764906389</v>
      </c>
      <c r="L772" t="s">
        <v>144</v>
      </c>
      <c r="M772" s="49" t="s">
        <v>145</v>
      </c>
      <c r="O772" s="49" t="s">
        <v>4800</v>
      </c>
      <c r="P772" t="s">
        <v>4801</v>
      </c>
      <c r="Q772" s="51">
        <v>2100</v>
      </c>
      <c r="R772" s="51">
        <v>2310</v>
      </c>
      <c r="S772" t="s">
        <v>4802</v>
      </c>
      <c r="T772" t="s">
        <v>3497</v>
      </c>
      <c r="U772" t="s">
        <v>349</v>
      </c>
      <c r="V772" t="s">
        <v>4803</v>
      </c>
      <c r="W772" t="s">
        <v>95</v>
      </c>
      <c r="X772" t="s">
        <v>4804</v>
      </c>
      <c r="Y772" s="49">
        <v>771</v>
      </c>
    </row>
    <row r="773" spans="1:25">
      <c r="A773" s="49" t="s">
        <v>23</v>
      </c>
      <c r="B773" s="49" t="str">
        <f>IFERROR(IF(A773="","",A773&amp;COUNTIF(A$2:A773,A773)),"")</f>
        <v>情報科学100</v>
      </c>
      <c r="C773">
        <v>53</v>
      </c>
      <c r="D773">
        <v>772</v>
      </c>
      <c r="F773" t="s">
        <v>22</v>
      </c>
      <c r="G773" t="s">
        <v>4627</v>
      </c>
      <c r="H773" t="s">
        <v>662</v>
      </c>
      <c r="I773" t="s">
        <v>710</v>
      </c>
      <c r="J773" t="s">
        <v>711</v>
      </c>
      <c r="K773" s="50">
        <v>9784764906204</v>
      </c>
      <c r="L773" t="s">
        <v>144</v>
      </c>
      <c r="M773" s="49" t="s">
        <v>145</v>
      </c>
      <c r="O773" s="49" t="s">
        <v>4805</v>
      </c>
      <c r="P773" t="s">
        <v>4806</v>
      </c>
      <c r="Q773" s="51">
        <v>8000</v>
      </c>
      <c r="R773" s="51">
        <v>8800</v>
      </c>
      <c r="S773" t="s">
        <v>4807</v>
      </c>
      <c r="T773" t="s">
        <v>3356</v>
      </c>
      <c r="U773" t="s">
        <v>4808</v>
      </c>
      <c r="V773" t="s">
        <v>4809</v>
      </c>
      <c r="W773">
        <v>9784766428384</v>
      </c>
      <c r="X773" t="s">
        <v>4810</v>
      </c>
      <c r="Y773" s="49">
        <v>772</v>
      </c>
    </row>
    <row r="774" spans="1:25">
      <c r="A774" s="49" t="s">
        <v>23</v>
      </c>
      <c r="B774" s="49" t="str">
        <f>IFERROR(IF(A774="","",A774&amp;COUNTIF(A$2:A774,A774)),"")</f>
        <v>情報科学101</v>
      </c>
      <c r="C774">
        <v>53</v>
      </c>
      <c r="D774">
        <v>773</v>
      </c>
      <c r="F774" t="s">
        <v>22</v>
      </c>
      <c r="G774" t="s">
        <v>4627</v>
      </c>
      <c r="H774" t="s">
        <v>662</v>
      </c>
      <c r="I774" t="s">
        <v>710</v>
      </c>
      <c r="J774" t="s">
        <v>711</v>
      </c>
      <c r="K774" s="50">
        <v>9784764906297</v>
      </c>
      <c r="L774" t="s">
        <v>144</v>
      </c>
      <c r="M774" s="49" t="s">
        <v>145</v>
      </c>
      <c r="O774" s="49" t="s">
        <v>4811</v>
      </c>
      <c r="P774" t="s">
        <v>4812</v>
      </c>
      <c r="Q774" s="51">
        <v>3400</v>
      </c>
      <c r="R774" s="51">
        <v>3740</v>
      </c>
      <c r="S774" t="s">
        <v>4813</v>
      </c>
      <c r="T774" t="s">
        <v>3363</v>
      </c>
      <c r="U774" t="s">
        <v>4814</v>
      </c>
      <c r="V774" t="s">
        <v>4815</v>
      </c>
      <c r="W774" t="s">
        <v>95</v>
      </c>
      <c r="X774" t="s">
        <v>4816</v>
      </c>
      <c r="Y774" s="49">
        <v>773</v>
      </c>
    </row>
    <row r="775" spans="1:25">
      <c r="A775" s="49" t="s">
        <v>23</v>
      </c>
      <c r="B775" s="49" t="str">
        <f>IFERROR(IF(A775="","",A775&amp;COUNTIF(A$2:A775,A775)),"")</f>
        <v>情報科学102</v>
      </c>
      <c r="C775">
        <v>53</v>
      </c>
      <c r="D775">
        <v>774</v>
      </c>
      <c r="F775" t="s">
        <v>22</v>
      </c>
      <c r="G775" t="s">
        <v>4627</v>
      </c>
      <c r="H775" t="s">
        <v>662</v>
      </c>
      <c r="I775" t="s">
        <v>710</v>
      </c>
      <c r="J775" t="s">
        <v>711</v>
      </c>
      <c r="K775" s="50">
        <v>9784764906105</v>
      </c>
      <c r="L775" t="s">
        <v>144</v>
      </c>
      <c r="M775" s="49" t="s">
        <v>145</v>
      </c>
      <c r="O775" s="49" t="s">
        <v>4817</v>
      </c>
      <c r="P775" t="s">
        <v>4818</v>
      </c>
      <c r="Q775" s="51">
        <v>3000</v>
      </c>
      <c r="R775" s="51">
        <v>3300</v>
      </c>
      <c r="S775" t="s">
        <v>4819</v>
      </c>
      <c r="T775" t="s">
        <v>3394</v>
      </c>
      <c r="U775" t="s">
        <v>4820</v>
      </c>
      <c r="V775" t="s">
        <v>4821</v>
      </c>
      <c r="W775" t="s">
        <v>95</v>
      </c>
      <c r="X775" t="s">
        <v>4822</v>
      </c>
      <c r="Y775" s="49">
        <v>774</v>
      </c>
    </row>
    <row r="776" spans="1:25">
      <c r="A776" s="49" t="s">
        <v>23</v>
      </c>
      <c r="B776" s="49" t="str">
        <f>IFERROR(IF(A776="","",A776&amp;COUNTIF(A$2:A776,A776)),"")</f>
        <v>情報科学103</v>
      </c>
      <c r="C776">
        <v>53</v>
      </c>
      <c r="D776">
        <v>775</v>
      </c>
      <c r="F776" t="s">
        <v>22</v>
      </c>
      <c r="G776" t="s">
        <v>4627</v>
      </c>
      <c r="H776" t="s">
        <v>662</v>
      </c>
      <c r="I776" t="s">
        <v>710</v>
      </c>
      <c r="J776" t="s">
        <v>711</v>
      </c>
      <c r="K776" s="50">
        <v>9784764905917</v>
      </c>
      <c r="L776" t="s">
        <v>144</v>
      </c>
      <c r="M776" s="49" t="s">
        <v>145</v>
      </c>
      <c r="O776" s="49" t="s">
        <v>4823</v>
      </c>
      <c r="P776" t="s">
        <v>4824</v>
      </c>
      <c r="Q776" s="51">
        <v>3500</v>
      </c>
      <c r="R776" s="51">
        <v>3850</v>
      </c>
      <c r="S776" t="s">
        <v>4825</v>
      </c>
      <c r="T776" t="s">
        <v>4378</v>
      </c>
      <c r="U776" t="s">
        <v>4826</v>
      </c>
      <c r="V776" t="s">
        <v>4827</v>
      </c>
      <c r="W776" t="s">
        <v>95</v>
      </c>
      <c r="X776" t="s">
        <v>4828</v>
      </c>
      <c r="Y776" s="49">
        <v>775</v>
      </c>
    </row>
    <row r="777" spans="1:25">
      <c r="A777" s="49" t="s">
        <v>23</v>
      </c>
      <c r="B777" s="49" t="str">
        <f>IFERROR(IF(A777="","",A777&amp;COUNTIF(A$2:A777,A777)),"")</f>
        <v>情報科学104</v>
      </c>
      <c r="C777">
        <v>53</v>
      </c>
      <c r="D777">
        <v>776</v>
      </c>
      <c r="F777" t="s">
        <v>22</v>
      </c>
      <c r="G777" t="s">
        <v>4627</v>
      </c>
      <c r="H777" t="s">
        <v>662</v>
      </c>
      <c r="I777" t="s">
        <v>710</v>
      </c>
      <c r="J777" t="s">
        <v>711</v>
      </c>
      <c r="K777" s="50">
        <v>9784764905771</v>
      </c>
      <c r="L777" t="s">
        <v>144</v>
      </c>
      <c r="M777" s="49" t="s">
        <v>145</v>
      </c>
      <c r="O777" s="49" t="s">
        <v>4829</v>
      </c>
      <c r="P777" t="s">
        <v>4830</v>
      </c>
      <c r="Q777" s="51">
        <v>3500</v>
      </c>
      <c r="R777" s="51">
        <v>3850</v>
      </c>
      <c r="S777" t="s">
        <v>4831</v>
      </c>
      <c r="T777" t="s">
        <v>3652</v>
      </c>
      <c r="U777" t="s">
        <v>4832</v>
      </c>
      <c r="V777" t="s">
        <v>4833</v>
      </c>
      <c r="W777" t="s">
        <v>95</v>
      </c>
      <c r="X777" t="s">
        <v>4834</v>
      </c>
      <c r="Y777" s="49">
        <v>776</v>
      </c>
    </row>
    <row r="778" spans="1:25">
      <c r="A778" s="49" t="s">
        <v>23</v>
      </c>
      <c r="B778" s="49" t="str">
        <f>IFERROR(IF(A778="","",A778&amp;COUNTIF(A$2:A778,A778)),"")</f>
        <v>情報科学105</v>
      </c>
      <c r="C778">
        <v>53</v>
      </c>
      <c r="D778">
        <v>777</v>
      </c>
      <c r="F778" t="s">
        <v>22</v>
      </c>
      <c r="G778" t="s">
        <v>4627</v>
      </c>
      <c r="H778" t="s">
        <v>662</v>
      </c>
      <c r="I778" t="s">
        <v>710</v>
      </c>
      <c r="J778" t="s">
        <v>711</v>
      </c>
      <c r="K778" s="50">
        <v>9784764906044</v>
      </c>
      <c r="L778" t="s">
        <v>144</v>
      </c>
      <c r="M778" s="49" t="s">
        <v>145</v>
      </c>
      <c r="O778" s="49" t="s">
        <v>4835</v>
      </c>
      <c r="P778" t="s">
        <v>4836</v>
      </c>
      <c r="Q778" s="51">
        <v>9000</v>
      </c>
      <c r="R778" s="51">
        <v>9900</v>
      </c>
      <c r="S778" t="s">
        <v>4837</v>
      </c>
      <c r="T778" t="s">
        <v>4838</v>
      </c>
      <c r="U778" t="s">
        <v>4839</v>
      </c>
      <c r="V778" t="s">
        <v>4840</v>
      </c>
      <c r="W778" t="s">
        <v>95</v>
      </c>
      <c r="X778" t="s">
        <v>4841</v>
      </c>
      <c r="Y778" s="49">
        <v>777</v>
      </c>
    </row>
    <row r="779" spans="1:25">
      <c r="A779" s="49" t="s">
        <v>23</v>
      </c>
      <c r="B779" s="49" t="str">
        <f>IFERROR(IF(A779="","",A779&amp;COUNTIF(A$2:A779,A779)),"")</f>
        <v>情報科学106</v>
      </c>
      <c r="C779">
        <v>53</v>
      </c>
      <c r="D779">
        <v>778</v>
      </c>
      <c r="F779" t="s">
        <v>22</v>
      </c>
      <c r="G779" t="s">
        <v>4627</v>
      </c>
      <c r="H779" t="s">
        <v>662</v>
      </c>
      <c r="I779" t="s">
        <v>710</v>
      </c>
      <c r="J779" t="s">
        <v>711</v>
      </c>
      <c r="K779" s="50">
        <v>9784764905375</v>
      </c>
      <c r="L779" t="s">
        <v>144</v>
      </c>
      <c r="M779" s="49" t="s">
        <v>145</v>
      </c>
      <c r="O779" s="49" t="s">
        <v>4842</v>
      </c>
      <c r="P779" t="s">
        <v>4843</v>
      </c>
      <c r="Q779" s="51">
        <v>4200</v>
      </c>
      <c r="R779" s="51">
        <v>4620</v>
      </c>
      <c r="S779" t="s">
        <v>4844</v>
      </c>
      <c r="T779" t="s">
        <v>3455</v>
      </c>
      <c r="U779" t="s">
        <v>4845</v>
      </c>
      <c r="V779" t="s">
        <v>4846</v>
      </c>
      <c r="W779" t="s">
        <v>95</v>
      </c>
      <c r="X779" t="s">
        <v>4847</v>
      </c>
      <c r="Y779" s="49">
        <v>778</v>
      </c>
    </row>
    <row r="780" spans="1:25">
      <c r="A780" s="49" t="s">
        <v>23</v>
      </c>
      <c r="B780" s="49" t="str">
        <f>IFERROR(IF(A780="","",A780&amp;COUNTIF(A$2:A780,A780)),"")</f>
        <v>情報科学107</v>
      </c>
      <c r="C780">
        <v>54</v>
      </c>
      <c r="D780">
        <v>779</v>
      </c>
      <c r="F780" t="s">
        <v>22</v>
      </c>
      <c r="G780" t="s">
        <v>4627</v>
      </c>
      <c r="H780" t="s">
        <v>662</v>
      </c>
      <c r="I780" t="s">
        <v>710</v>
      </c>
      <c r="J780" t="s">
        <v>711</v>
      </c>
      <c r="K780" s="50">
        <v>9784065132326</v>
      </c>
      <c r="L780" t="s">
        <v>332</v>
      </c>
      <c r="M780" s="49" t="s">
        <v>333</v>
      </c>
      <c r="O780" s="49" t="s">
        <v>4848</v>
      </c>
      <c r="P780" t="s">
        <v>4849</v>
      </c>
      <c r="Q780" s="51">
        <v>3200</v>
      </c>
      <c r="R780" s="51">
        <v>3520</v>
      </c>
      <c r="S780" t="s">
        <v>4850</v>
      </c>
      <c r="T780" t="s">
        <v>3732</v>
      </c>
      <c r="U780" t="s">
        <v>4851</v>
      </c>
      <c r="V780" t="s">
        <v>4852</v>
      </c>
      <c r="W780" t="s">
        <v>95</v>
      </c>
      <c r="X780" t="s">
        <v>4853</v>
      </c>
      <c r="Y780" s="49">
        <v>779</v>
      </c>
    </row>
    <row r="781" spans="1:25">
      <c r="A781" s="49" t="s">
        <v>23</v>
      </c>
      <c r="B781" s="49" t="str">
        <f>IFERROR(IF(A781="","",A781&amp;COUNTIF(A$2:A781,A781)),"")</f>
        <v>情報科学108</v>
      </c>
      <c r="C781">
        <v>54</v>
      </c>
      <c r="D781">
        <v>780</v>
      </c>
      <c r="F781" t="s">
        <v>22</v>
      </c>
      <c r="G781" t="s">
        <v>4627</v>
      </c>
      <c r="H781" t="s">
        <v>662</v>
      </c>
      <c r="I781" t="s">
        <v>710</v>
      </c>
      <c r="J781" t="s">
        <v>711</v>
      </c>
      <c r="K781" s="50">
        <v>9784065164044</v>
      </c>
      <c r="L781" t="s">
        <v>332</v>
      </c>
      <c r="M781" s="49" t="s">
        <v>333</v>
      </c>
      <c r="O781" s="49" t="s">
        <v>4854</v>
      </c>
      <c r="P781" t="s">
        <v>4855</v>
      </c>
      <c r="Q781" s="51">
        <v>3200</v>
      </c>
      <c r="R781" s="51">
        <v>3520</v>
      </c>
      <c r="S781" t="s">
        <v>4856</v>
      </c>
      <c r="T781" t="s">
        <v>4242</v>
      </c>
      <c r="U781" t="s">
        <v>4857</v>
      </c>
      <c r="V781" t="s">
        <v>4858</v>
      </c>
      <c r="W781" t="s">
        <v>95</v>
      </c>
      <c r="X781" t="s">
        <v>4859</v>
      </c>
      <c r="Y781" s="49">
        <v>780</v>
      </c>
    </row>
    <row r="782" spans="1:25">
      <c r="A782" s="49" t="s">
        <v>23</v>
      </c>
      <c r="B782" s="49" t="str">
        <f>IFERROR(IF(A782="","",A782&amp;COUNTIF(A$2:A782,A782)),"")</f>
        <v>情報科学109</v>
      </c>
      <c r="C782">
        <v>54</v>
      </c>
      <c r="D782">
        <v>781</v>
      </c>
      <c r="F782" t="s">
        <v>22</v>
      </c>
      <c r="G782" t="s">
        <v>4627</v>
      </c>
      <c r="H782" t="s">
        <v>662</v>
      </c>
      <c r="I782" t="s">
        <v>710</v>
      </c>
      <c r="J782" t="s">
        <v>711</v>
      </c>
      <c r="K782" s="50">
        <v>9784065222270</v>
      </c>
      <c r="L782" t="s">
        <v>332</v>
      </c>
      <c r="M782" s="49" t="s">
        <v>333</v>
      </c>
      <c r="O782" s="49" t="s">
        <v>4860</v>
      </c>
      <c r="P782" t="s">
        <v>4861</v>
      </c>
      <c r="Q782" s="51">
        <v>3200</v>
      </c>
      <c r="R782" s="51">
        <v>3520</v>
      </c>
      <c r="S782" t="s">
        <v>4862</v>
      </c>
      <c r="T782" t="s">
        <v>3640</v>
      </c>
      <c r="U782" t="s">
        <v>1751</v>
      </c>
      <c r="V782" t="s">
        <v>4863</v>
      </c>
      <c r="W782" t="s">
        <v>95</v>
      </c>
      <c r="X782" t="s">
        <v>4864</v>
      </c>
      <c r="Y782" s="49">
        <v>781</v>
      </c>
    </row>
    <row r="783" spans="1:25">
      <c r="A783" s="49" t="s">
        <v>23</v>
      </c>
      <c r="B783" s="49" t="str">
        <f>IFERROR(IF(A783="","",A783&amp;COUNTIF(A$2:A783,A783)),"")</f>
        <v>情報科学110</v>
      </c>
      <c r="C783">
        <v>54</v>
      </c>
      <c r="D783">
        <v>782</v>
      </c>
      <c r="F783" t="s">
        <v>22</v>
      </c>
      <c r="G783" t="s">
        <v>4627</v>
      </c>
      <c r="H783" t="s">
        <v>662</v>
      </c>
      <c r="I783" t="s">
        <v>710</v>
      </c>
      <c r="J783" t="s">
        <v>711</v>
      </c>
      <c r="K783" s="50">
        <v>9784065206126</v>
      </c>
      <c r="L783" t="s">
        <v>332</v>
      </c>
      <c r="M783" s="49" t="s">
        <v>333</v>
      </c>
      <c r="O783" s="49" t="s">
        <v>4865</v>
      </c>
      <c r="P783" t="s">
        <v>4866</v>
      </c>
      <c r="Q783" s="51">
        <v>3000</v>
      </c>
      <c r="R783" s="51">
        <v>3300</v>
      </c>
      <c r="S783" t="s">
        <v>4867</v>
      </c>
      <c r="T783" t="s">
        <v>3898</v>
      </c>
      <c r="U783" t="s">
        <v>1458</v>
      </c>
      <c r="V783" t="s">
        <v>4868</v>
      </c>
      <c r="W783" t="s">
        <v>95</v>
      </c>
      <c r="X783" t="s">
        <v>4869</v>
      </c>
      <c r="Y783" s="49">
        <v>782</v>
      </c>
    </row>
    <row r="784" spans="1:25">
      <c r="A784" s="49" t="s">
        <v>23</v>
      </c>
      <c r="B784" s="49" t="str">
        <f>IFERROR(IF(A784="","",A784&amp;COUNTIF(A$2:A784,A784)),"")</f>
        <v>情報科学111</v>
      </c>
      <c r="C784">
        <v>54</v>
      </c>
      <c r="D784">
        <v>783</v>
      </c>
      <c r="F784" t="s">
        <v>22</v>
      </c>
      <c r="G784" t="s">
        <v>4627</v>
      </c>
      <c r="H784" t="s">
        <v>662</v>
      </c>
      <c r="I784" t="s">
        <v>710</v>
      </c>
      <c r="J784" t="s">
        <v>711</v>
      </c>
      <c r="K784" s="50">
        <v>9784798171494</v>
      </c>
      <c r="L784" t="s">
        <v>278</v>
      </c>
      <c r="M784" s="49" t="s">
        <v>279</v>
      </c>
      <c r="O784" s="49" t="s">
        <v>4870</v>
      </c>
      <c r="P784" t="s">
        <v>4871</v>
      </c>
      <c r="Q784" s="51">
        <v>2700</v>
      </c>
      <c r="R784" s="51">
        <v>2970</v>
      </c>
      <c r="S784" t="s">
        <v>4872</v>
      </c>
      <c r="T784" s="17">
        <v>44743</v>
      </c>
      <c r="U784" t="s">
        <v>1220</v>
      </c>
      <c r="V784" t="s">
        <v>4873</v>
      </c>
      <c r="W784" t="s">
        <v>95</v>
      </c>
      <c r="X784" t="s">
        <v>4874</v>
      </c>
      <c r="Y784" s="49">
        <v>783</v>
      </c>
    </row>
    <row r="785" spans="1:25">
      <c r="A785" s="49" t="s">
        <v>23</v>
      </c>
      <c r="B785" s="49" t="str">
        <f>IFERROR(IF(A785="","",A785&amp;COUNTIF(A$2:A785,A785)),"")</f>
        <v>情報科学112</v>
      </c>
      <c r="C785">
        <v>54</v>
      </c>
      <c r="D785">
        <v>784</v>
      </c>
      <c r="F785" t="s">
        <v>22</v>
      </c>
      <c r="G785" t="s">
        <v>4627</v>
      </c>
      <c r="H785" t="s">
        <v>662</v>
      </c>
      <c r="I785" t="s">
        <v>710</v>
      </c>
      <c r="J785" t="s">
        <v>711</v>
      </c>
      <c r="K785" s="50">
        <v>9784798176611</v>
      </c>
      <c r="L785" t="s">
        <v>278</v>
      </c>
      <c r="M785" s="49" t="s">
        <v>279</v>
      </c>
      <c r="O785" s="49" t="s">
        <v>4875</v>
      </c>
      <c r="P785" t="s">
        <v>4876</v>
      </c>
      <c r="Q785" s="51">
        <v>2580</v>
      </c>
      <c r="R785" s="51">
        <v>2838</v>
      </c>
      <c r="S785" t="s">
        <v>4877</v>
      </c>
      <c r="T785" s="17">
        <v>44835</v>
      </c>
      <c r="U785" t="s">
        <v>4878</v>
      </c>
      <c r="V785" t="s">
        <v>4879</v>
      </c>
      <c r="W785" t="s">
        <v>95</v>
      </c>
      <c r="X785" t="s">
        <v>4880</v>
      </c>
      <c r="Y785" s="49">
        <v>784</v>
      </c>
    </row>
    <row r="786" spans="1:25">
      <c r="A786" s="49" t="s">
        <v>23</v>
      </c>
      <c r="B786" s="49" t="str">
        <f>IFERROR(IF(A786="","",A786&amp;COUNTIF(A$2:A786,A786)),"")</f>
        <v>情報科学113</v>
      </c>
      <c r="C786">
        <v>54</v>
      </c>
      <c r="D786">
        <v>785</v>
      </c>
      <c r="F786" t="s">
        <v>22</v>
      </c>
      <c r="G786" t="s">
        <v>4627</v>
      </c>
      <c r="H786" t="s">
        <v>662</v>
      </c>
      <c r="I786" t="s">
        <v>710</v>
      </c>
      <c r="J786" t="s">
        <v>711</v>
      </c>
      <c r="K786" s="50">
        <v>9784627826625</v>
      </c>
      <c r="L786" t="s">
        <v>312</v>
      </c>
      <c r="M786" s="49" t="s">
        <v>313</v>
      </c>
      <c r="O786" s="49" t="s">
        <v>4881</v>
      </c>
      <c r="P786" t="s">
        <v>4882</v>
      </c>
      <c r="Q786" s="51">
        <v>6000</v>
      </c>
      <c r="R786" s="51">
        <v>6600</v>
      </c>
      <c r="S786" t="s">
        <v>4883</v>
      </c>
      <c r="T786" t="s">
        <v>3356</v>
      </c>
      <c r="U786" t="s">
        <v>4884</v>
      </c>
      <c r="V786" t="s">
        <v>4885</v>
      </c>
      <c r="W786" t="s">
        <v>95</v>
      </c>
      <c r="X786" t="s">
        <v>4886</v>
      </c>
      <c r="Y786" s="49">
        <v>785</v>
      </c>
    </row>
    <row r="787" spans="1:25">
      <c r="A787" s="49" t="s">
        <v>23</v>
      </c>
      <c r="B787" s="49" t="str">
        <f>IFERROR(IF(A787="","",A787&amp;COUNTIF(A$2:A787,A787)),"")</f>
        <v>情報科学114</v>
      </c>
      <c r="C787">
        <v>54</v>
      </c>
      <c r="D787">
        <v>786</v>
      </c>
      <c r="F787" t="s">
        <v>22</v>
      </c>
      <c r="G787" t="s">
        <v>4627</v>
      </c>
      <c r="H787" t="s">
        <v>662</v>
      </c>
      <c r="I787" t="s">
        <v>710</v>
      </c>
      <c r="J787" t="s">
        <v>711</v>
      </c>
      <c r="K787" s="50">
        <v>9784627856615</v>
      </c>
      <c r="L787" t="s">
        <v>312</v>
      </c>
      <c r="M787" s="49" t="s">
        <v>313</v>
      </c>
      <c r="O787" s="49" t="s">
        <v>4887</v>
      </c>
      <c r="P787" t="s">
        <v>4888</v>
      </c>
      <c r="Q787" s="51">
        <v>3000</v>
      </c>
      <c r="R787" s="51">
        <v>3300</v>
      </c>
      <c r="S787" t="s">
        <v>4889</v>
      </c>
      <c r="T787" t="s">
        <v>4229</v>
      </c>
      <c r="U787" t="s">
        <v>4890</v>
      </c>
      <c r="V787" t="s">
        <v>4891</v>
      </c>
      <c r="W787" t="s">
        <v>95</v>
      </c>
      <c r="X787" t="s">
        <v>4892</v>
      </c>
      <c r="Y787" s="49">
        <v>786</v>
      </c>
    </row>
    <row r="788" spans="1:25">
      <c r="A788" s="49" t="s">
        <v>23</v>
      </c>
      <c r="B788" s="49" t="str">
        <f>IFERROR(IF(A788="","",A788&amp;COUNTIF(A$2:A788,A788)),"")</f>
        <v>情報科学115</v>
      </c>
      <c r="C788">
        <v>54</v>
      </c>
      <c r="D788">
        <v>787</v>
      </c>
      <c r="F788" t="s">
        <v>22</v>
      </c>
      <c r="G788" t="s">
        <v>4627</v>
      </c>
      <c r="H788" t="s">
        <v>662</v>
      </c>
      <c r="I788" t="s">
        <v>710</v>
      </c>
      <c r="J788" t="s">
        <v>711</v>
      </c>
      <c r="K788" s="50">
        <v>9784627855311</v>
      </c>
      <c r="L788" t="s">
        <v>312</v>
      </c>
      <c r="M788" s="49" t="s">
        <v>313</v>
      </c>
      <c r="O788" s="49" t="s">
        <v>4893</v>
      </c>
      <c r="P788" t="s">
        <v>4894</v>
      </c>
      <c r="Q788" s="51">
        <v>3600</v>
      </c>
      <c r="R788" s="51">
        <v>3960</v>
      </c>
      <c r="S788" t="s">
        <v>4895</v>
      </c>
      <c r="T788" t="s">
        <v>3363</v>
      </c>
      <c r="U788" t="s">
        <v>851</v>
      </c>
      <c r="V788" t="s">
        <v>4896</v>
      </c>
      <c r="W788" t="s">
        <v>95</v>
      </c>
      <c r="X788" t="s">
        <v>4897</v>
      </c>
      <c r="Y788" s="49">
        <v>787</v>
      </c>
    </row>
    <row r="789" spans="1:25">
      <c r="A789" s="49" t="s">
        <v>23</v>
      </c>
      <c r="B789" s="49" t="str">
        <f>IFERROR(IF(A789="","",A789&amp;COUNTIF(A$2:A789,A789)),"")</f>
        <v>情報科学116</v>
      </c>
      <c r="C789">
        <v>54</v>
      </c>
      <c r="D789">
        <v>788</v>
      </c>
      <c r="F789" t="s">
        <v>22</v>
      </c>
      <c r="G789" t="s">
        <v>4627</v>
      </c>
      <c r="H789" t="s">
        <v>662</v>
      </c>
      <c r="I789" t="s">
        <v>822</v>
      </c>
      <c r="J789" t="s">
        <v>823</v>
      </c>
      <c r="K789" s="50">
        <v>9784295006053</v>
      </c>
      <c r="L789" t="s">
        <v>712</v>
      </c>
      <c r="M789" s="49" t="s">
        <v>713</v>
      </c>
      <c r="O789" s="49" t="s">
        <v>4898</v>
      </c>
      <c r="P789" t="s">
        <v>4899</v>
      </c>
      <c r="Q789" s="51">
        <v>2300</v>
      </c>
      <c r="R789" s="51">
        <v>2530</v>
      </c>
      <c r="S789" t="s">
        <v>4900</v>
      </c>
      <c r="T789" t="s">
        <v>3388</v>
      </c>
      <c r="U789" t="s">
        <v>1293</v>
      </c>
      <c r="V789" t="s">
        <v>4901</v>
      </c>
      <c r="W789" t="s">
        <v>95</v>
      </c>
      <c r="X789" t="s">
        <v>4902</v>
      </c>
      <c r="Y789" s="49">
        <v>788</v>
      </c>
    </row>
    <row r="790" spans="1:25">
      <c r="A790" s="49" t="s">
        <v>23</v>
      </c>
      <c r="B790" s="49" t="str">
        <f>IFERROR(IF(A790="","",A790&amp;COUNTIF(A$2:A790,A790)),"")</f>
        <v>情報科学117</v>
      </c>
      <c r="C790">
        <v>54</v>
      </c>
      <c r="D790">
        <v>789</v>
      </c>
      <c r="F790" t="s">
        <v>22</v>
      </c>
      <c r="G790" t="s">
        <v>4627</v>
      </c>
      <c r="H790" t="s">
        <v>662</v>
      </c>
      <c r="I790" t="s">
        <v>822</v>
      </c>
      <c r="J790" t="s">
        <v>823</v>
      </c>
      <c r="K790" s="50">
        <v>9784274229626</v>
      </c>
      <c r="L790" t="s">
        <v>184</v>
      </c>
      <c r="M790" s="49" t="s">
        <v>185</v>
      </c>
      <c r="O790" s="49" t="s">
        <v>4903</v>
      </c>
      <c r="P790" t="s">
        <v>4904</v>
      </c>
      <c r="Q790" s="51">
        <v>3800</v>
      </c>
      <c r="R790" s="51">
        <v>4180</v>
      </c>
      <c r="S790" t="s">
        <v>4905</v>
      </c>
      <c r="T790" s="17">
        <v>44866</v>
      </c>
      <c r="U790" t="s">
        <v>4906</v>
      </c>
      <c r="V790" t="s">
        <v>4907</v>
      </c>
      <c r="W790" t="s">
        <v>95</v>
      </c>
      <c r="X790" t="s">
        <v>4908</v>
      </c>
      <c r="Y790" s="49">
        <v>789</v>
      </c>
    </row>
    <row r="791" spans="1:25">
      <c r="A791" s="49" t="s">
        <v>23</v>
      </c>
      <c r="B791" s="49" t="str">
        <f>IFERROR(IF(A791="","",A791&amp;COUNTIF(A$2:A791,A791)),"")</f>
        <v>情報科学118</v>
      </c>
      <c r="C791">
        <v>54</v>
      </c>
      <c r="D791">
        <v>790</v>
      </c>
      <c r="F791" t="s">
        <v>22</v>
      </c>
      <c r="G791" t="s">
        <v>4627</v>
      </c>
      <c r="H791" t="s">
        <v>662</v>
      </c>
      <c r="I791" t="s">
        <v>822</v>
      </c>
      <c r="J791" t="s">
        <v>823</v>
      </c>
      <c r="K791" s="50">
        <v>9784320124929</v>
      </c>
      <c r="L791" t="s">
        <v>115</v>
      </c>
      <c r="M791" s="49" t="s">
        <v>116</v>
      </c>
      <c r="O791" s="49" t="s">
        <v>4909</v>
      </c>
      <c r="P791" t="s">
        <v>4910</v>
      </c>
      <c r="Q791" s="51">
        <v>7500</v>
      </c>
      <c r="R791" s="51">
        <v>8250</v>
      </c>
      <c r="S791" t="s">
        <v>4911</v>
      </c>
      <c r="T791" t="s">
        <v>3369</v>
      </c>
      <c r="U791" t="s">
        <v>4912</v>
      </c>
      <c r="V791" t="s">
        <v>4913</v>
      </c>
      <c r="W791" t="s">
        <v>95</v>
      </c>
      <c r="X791" t="s">
        <v>4914</v>
      </c>
      <c r="Y791" s="49">
        <v>790</v>
      </c>
    </row>
    <row r="792" spans="1:25">
      <c r="A792" s="49" t="s">
        <v>23</v>
      </c>
      <c r="B792" s="49" t="str">
        <f>IFERROR(IF(A792="","",A792&amp;COUNTIF(A$2:A792,A792)),"")</f>
        <v>情報科学119</v>
      </c>
      <c r="C792">
        <v>54</v>
      </c>
      <c r="D792">
        <v>791</v>
      </c>
      <c r="F792" t="s">
        <v>22</v>
      </c>
      <c r="G792" t="s">
        <v>4627</v>
      </c>
      <c r="H792" t="s">
        <v>662</v>
      </c>
      <c r="I792" t="s">
        <v>822</v>
      </c>
      <c r="J792" t="s">
        <v>823</v>
      </c>
      <c r="K792" s="50">
        <v>9784320122178</v>
      </c>
      <c r="L792" t="s">
        <v>115</v>
      </c>
      <c r="M792" s="49" t="s">
        <v>116</v>
      </c>
      <c r="O792" s="49" t="s">
        <v>4915</v>
      </c>
      <c r="P792" t="s">
        <v>4916</v>
      </c>
      <c r="Q792" s="51">
        <v>17000</v>
      </c>
      <c r="R792" s="51">
        <v>18700</v>
      </c>
      <c r="S792" t="s">
        <v>4917</v>
      </c>
      <c r="T792" t="s">
        <v>4918</v>
      </c>
      <c r="U792" t="s">
        <v>4919</v>
      </c>
      <c r="V792" t="s">
        <v>4920</v>
      </c>
      <c r="W792" t="s">
        <v>95</v>
      </c>
      <c r="X792" t="s">
        <v>4921</v>
      </c>
      <c r="Y792" s="49">
        <v>791</v>
      </c>
    </row>
    <row r="793" spans="1:25">
      <c r="A793" s="49" t="s">
        <v>23</v>
      </c>
      <c r="B793" s="49" t="str">
        <f>IFERROR(IF(A793="","",A793&amp;COUNTIF(A$2:A793,A793)),"")</f>
        <v>情報科学120</v>
      </c>
      <c r="C793">
        <v>54</v>
      </c>
      <c r="D793">
        <v>792</v>
      </c>
      <c r="F793" t="s">
        <v>22</v>
      </c>
      <c r="G793" t="s">
        <v>4627</v>
      </c>
      <c r="H793" t="s">
        <v>662</v>
      </c>
      <c r="I793" t="s">
        <v>822</v>
      </c>
      <c r="J793" t="s">
        <v>823</v>
      </c>
      <c r="K793" s="50">
        <v>9784764906556</v>
      </c>
      <c r="L793" t="s">
        <v>144</v>
      </c>
      <c r="M793" s="49" t="s">
        <v>145</v>
      </c>
      <c r="O793" s="49" t="s">
        <v>4922</v>
      </c>
      <c r="P793" t="s">
        <v>4923</v>
      </c>
      <c r="Q793" s="51">
        <v>2500</v>
      </c>
      <c r="R793" s="51">
        <v>2750</v>
      </c>
      <c r="S793" t="s">
        <v>4924</v>
      </c>
      <c r="T793" t="s">
        <v>3356</v>
      </c>
      <c r="U793" t="s">
        <v>4017</v>
      </c>
      <c r="V793" t="s">
        <v>4925</v>
      </c>
      <c r="W793" t="s">
        <v>95</v>
      </c>
      <c r="X793" t="s">
        <v>4926</v>
      </c>
      <c r="Y793" s="49">
        <v>792</v>
      </c>
    </row>
    <row r="794" spans="1:25">
      <c r="A794" s="49" t="s">
        <v>23</v>
      </c>
      <c r="B794" s="49" t="str">
        <f>IFERROR(IF(A794="","",A794&amp;COUNTIF(A$2:A794,A794)),"")</f>
        <v>情報科学121</v>
      </c>
      <c r="C794">
        <v>54</v>
      </c>
      <c r="D794">
        <v>793</v>
      </c>
      <c r="F794" t="s">
        <v>22</v>
      </c>
      <c r="G794" t="s">
        <v>4627</v>
      </c>
      <c r="H794" t="s">
        <v>662</v>
      </c>
      <c r="I794" t="s">
        <v>822</v>
      </c>
      <c r="J794" t="s">
        <v>823</v>
      </c>
      <c r="K794" s="50">
        <v>9784627857025</v>
      </c>
      <c r="L794" t="s">
        <v>312</v>
      </c>
      <c r="M794" s="49" t="s">
        <v>313</v>
      </c>
      <c r="O794" s="49" t="s">
        <v>4927</v>
      </c>
      <c r="P794" t="s">
        <v>4928</v>
      </c>
      <c r="Q794" s="51">
        <v>6000</v>
      </c>
      <c r="R794" s="51">
        <v>6600</v>
      </c>
      <c r="S794" t="s">
        <v>4929</v>
      </c>
      <c r="T794" t="s">
        <v>3369</v>
      </c>
      <c r="U794" t="s">
        <v>373</v>
      </c>
      <c r="V794" t="s">
        <v>4930</v>
      </c>
      <c r="W794" t="s">
        <v>95</v>
      </c>
      <c r="X794" t="s">
        <v>4931</v>
      </c>
      <c r="Y794" s="49">
        <v>793</v>
      </c>
    </row>
    <row r="795" spans="1:25">
      <c r="A795" s="49" t="s">
        <v>23</v>
      </c>
      <c r="B795" s="49" t="str">
        <f>IFERROR(IF(A795="","",A795&amp;COUNTIF(A$2:A795,A795)),"")</f>
        <v>情報科学122</v>
      </c>
      <c r="C795">
        <v>55</v>
      </c>
      <c r="D795">
        <v>794</v>
      </c>
      <c r="F795" t="s">
        <v>22</v>
      </c>
      <c r="G795" t="s">
        <v>4627</v>
      </c>
      <c r="H795" t="s">
        <v>662</v>
      </c>
      <c r="I795" t="s">
        <v>854</v>
      </c>
      <c r="J795" t="s">
        <v>855</v>
      </c>
      <c r="K795" s="50">
        <v>9784295013396</v>
      </c>
      <c r="L795" t="s">
        <v>712</v>
      </c>
      <c r="M795" s="49" t="s">
        <v>713</v>
      </c>
      <c r="O795" s="49" t="s">
        <v>4932</v>
      </c>
      <c r="P795" t="s">
        <v>4933</v>
      </c>
      <c r="Q795" s="51">
        <v>2800</v>
      </c>
      <c r="R795" s="51">
        <v>3080</v>
      </c>
      <c r="S795" t="s">
        <v>4934</v>
      </c>
      <c r="T795" t="s">
        <v>3381</v>
      </c>
      <c r="U795" t="s">
        <v>1397</v>
      </c>
      <c r="V795" t="s">
        <v>4935</v>
      </c>
      <c r="W795" t="s">
        <v>95</v>
      </c>
      <c r="X795" t="s">
        <v>4936</v>
      </c>
      <c r="Y795" s="49">
        <v>794</v>
      </c>
    </row>
    <row r="796" spans="1:25">
      <c r="A796" s="49" t="s">
        <v>23</v>
      </c>
      <c r="B796" s="49" t="str">
        <f>IFERROR(IF(A796="","",A796&amp;COUNTIF(A$2:A796,A796)),"")</f>
        <v>情報科学123</v>
      </c>
      <c r="C796">
        <v>55</v>
      </c>
      <c r="D796">
        <v>795</v>
      </c>
      <c r="F796" t="s">
        <v>22</v>
      </c>
      <c r="G796" t="s">
        <v>4627</v>
      </c>
      <c r="H796" t="s">
        <v>662</v>
      </c>
      <c r="I796" t="s">
        <v>854</v>
      </c>
      <c r="J796" t="s">
        <v>855</v>
      </c>
      <c r="K796" s="50">
        <v>9784295005926</v>
      </c>
      <c r="L796" t="s">
        <v>712</v>
      </c>
      <c r="M796" s="49" t="s">
        <v>713</v>
      </c>
      <c r="O796" s="49" t="s">
        <v>4937</v>
      </c>
      <c r="P796" t="s">
        <v>4938</v>
      </c>
      <c r="Q796" s="51">
        <v>2200</v>
      </c>
      <c r="R796" s="51">
        <v>2420</v>
      </c>
      <c r="S796" t="s">
        <v>4939</v>
      </c>
      <c r="T796" t="s">
        <v>4940</v>
      </c>
      <c r="U796" t="s">
        <v>3449</v>
      </c>
      <c r="V796" t="s">
        <v>4941</v>
      </c>
      <c r="W796" t="s">
        <v>95</v>
      </c>
      <c r="X796" t="s">
        <v>4942</v>
      </c>
      <c r="Y796" s="49">
        <v>795</v>
      </c>
    </row>
    <row r="797" spans="1:25">
      <c r="A797" s="49" t="s">
        <v>23</v>
      </c>
      <c r="B797" s="49" t="str">
        <f>IFERROR(IF(A797="","",A797&amp;COUNTIF(A$2:A797,A797)),"")</f>
        <v>情報科学124</v>
      </c>
      <c r="C797">
        <v>55</v>
      </c>
      <c r="D797">
        <v>796</v>
      </c>
      <c r="F797" t="s">
        <v>22</v>
      </c>
      <c r="G797" t="s">
        <v>4627</v>
      </c>
      <c r="H797" t="s">
        <v>662</v>
      </c>
      <c r="I797" t="s">
        <v>854</v>
      </c>
      <c r="J797" t="s">
        <v>855</v>
      </c>
      <c r="K797" s="50">
        <v>9784873118376</v>
      </c>
      <c r="L797" t="s">
        <v>754</v>
      </c>
      <c r="M797" s="49" t="s">
        <v>755</v>
      </c>
      <c r="O797" s="49" t="s">
        <v>4943</v>
      </c>
      <c r="P797" t="s">
        <v>4944</v>
      </c>
      <c r="Q797" s="51">
        <v>6800</v>
      </c>
      <c r="R797" s="51">
        <v>7480</v>
      </c>
      <c r="S797" t="s">
        <v>4945</v>
      </c>
      <c r="T797" s="17">
        <v>43221</v>
      </c>
      <c r="U797" t="s">
        <v>4946</v>
      </c>
      <c r="V797" t="s">
        <v>4947</v>
      </c>
      <c r="W797" t="s">
        <v>95</v>
      </c>
      <c r="X797" t="s">
        <v>4948</v>
      </c>
      <c r="Y797" s="49">
        <v>796</v>
      </c>
    </row>
    <row r="798" spans="1:25">
      <c r="A798" s="49" t="s">
        <v>23</v>
      </c>
      <c r="B798" s="49" t="str">
        <f>IFERROR(IF(A798="","",A798&amp;COUNTIF(A$2:A798,A798)),"")</f>
        <v>情報科学125</v>
      </c>
      <c r="C798">
        <v>55</v>
      </c>
      <c r="D798">
        <v>797</v>
      </c>
      <c r="F798" t="s">
        <v>22</v>
      </c>
      <c r="G798" t="s">
        <v>4627</v>
      </c>
      <c r="H798" t="s">
        <v>662</v>
      </c>
      <c r="I798" t="s">
        <v>854</v>
      </c>
      <c r="J798" t="s">
        <v>855</v>
      </c>
      <c r="K798" s="50">
        <v>9784814400119</v>
      </c>
      <c r="L798" t="s">
        <v>754</v>
      </c>
      <c r="M798" s="49" t="s">
        <v>755</v>
      </c>
      <c r="O798" s="49" t="s">
        <v>4949</v>
      </c>
      <c r="P798" t="s">
        <v>4950</v>
      </c>
      <c r="Q798" s="51">
        <v>3000</v>
      </c>
      <c r="R798" s="51">
        <v>3300</v>
      </c>
      <c r="S798" t="s">
        <v>4951</v>
      </c>
      <c r="T798" s="17">
        <v>44896</v>
      </c>
      <c r="U798" t="s">
        <v>4952</v>
      </c>
      <c r="V798" t="s">
        <v>4953</v>
      </c>
      <c r="W798" t="s">
        <v>95</v>
      </c>
      <c r="X798" t="s">
        <v>4954</v>
      </c>
      <c r="Y798" s="49">
        <v>797</v>
      </c>
    </row>
    <row r="799" spans="1:25">
      <c r="A799" s="49" t="s">
        <v>23</v>
      </c>
      <c r="B799" s="49" t="str">
        <f>IFERROR(IF(A799="","",A799&amp;COUNTIF(A$2:A799,A799)),"")</f>
        <v>情報科学126</v>
      </c>
      <c r="C799">
        <v>55</v>
      </c>
      <c r="D799">
        <v>798</v>
      </c>
      <c r="F799" t="s">
        <v>22</v>
      </c>
      <c r="G799" t="s">
        <v>4627</v>
      </c>
      <c r="H799" t="s">
        <v>662</v>
      </c>
      <c r="I799" t="s">
        <v>854</v>
      </c>
      <c r="J799" t="s">
        <v>855</v>
      </c>
      <c r="K799" s="50">
        <v>9784814400010</v>
      </c>
      <c r="L799" t="s">
        <v>754</v>
      </c>
      <c r="M799" s="49" t="s">
        <v>755</v>
      </c>
      <c r="O799" s="49" t="s">
        <v>4955</v>
      </c>
      <c r="P799" t="s">
        <v>4956</v>
      </c>
      <c r="Q799" s="51">
        <v>4000</v>
      </c>
      <c r="R799" s="51">
        <v>4400</v>
      </c>
      <c r="S799" t="s">
        <v>4957</v>
      </c>
      <c r="T799" s="17">
        <v>44866</v>
      </c>
      <c r="U799" t="s">
        <v>4958</v>
      </c>
      <c r="V799" t="s">
        <v>4959</v>
      </c>
      <c r="W799" t="s">
        <v>95</v>
      </c>
      <c r="X799" t="s">
        <v>4960</v>
      </c>
      <c r="Y799" s="49">
        <v>798</v>
      </c>
    </row>
    <row r="800" spans="1:25">
      <c r="A800" s="49" t="s">
        <v>23</v>
      </c>
      <c r="B800" s="49" t="str">
        <f>IFERROR(IF(A800="","",A800&amp;COUNTIF(A$2:A800,A800)),"")</f>
        <v>情報科学127</v>
      </c>
      <c r="C800">
        <v>55</v>
      </c>
      <c r="D800">
        <v>799</v>
      </c>
      <c r="F800" t="s">
        <v>22</v>
      </c>
      <c r="G800" t="s">
        <v>4627</v>
      </c>
      <c r="H800" t="s">
        <v>662</v>
      </c>
      <c r="I800" t="s">
        <v>854</v>
      </c>
      <c r="J800" t="s">
        <v>855</v>
      </c>
      <c r="K800" s="50">
        <v>9784814400065</v>
      </c>
      <c r="L800" t="s">
        <v>754</v>
      </c>
      <c r="M800" s="49" t="s">
        <v>755</v>
      </c>
      <c r="O800" s="49" t="s">
        <v>4961</v>
      </c>
      <c r="P800" t="s">
        <v>4962</v>
      </c>
      <c r="Q800" s="51">
        <v>3800</v>
      </c>
      <c r="R800" s="51">
        <v>4180</v>
      </c>
      <c r="S800" t="s">
        <v>4963</v>
      </c>
      <c r="T800" s="17">
        <v>44866</v>
      </c>
      <c r="U800" t="s">
        <v>4964</v>
      </c>
      <c r="V800" t="s">
        <v>4965</v>
      </c>
      <c r="W800" t="s">
        <v>95</v>
      </c>
      <c r="X800" t="s">
        <v>4966</v>
      </c>
      <c r="Y800" s="49">
        <v>799</v>
      </c>
    </row>
    <row r="801" spans="1:25">
      <c r="A801" s="49" t="s">
        <v>23</v>
      </c>
      <c r="B801" s="49" t="str">
        <f>IFERROR(IF(A801="","",A801&amp;COUNTIF(A$2:A801,A801)),"")</f>
        <v>情報科学128</v>
      </c>
      <c r="C801">
        <v>55</v>
      </c>
      <c r="D801">
        <v>800</v>
      </c>
      <c r="F801" t="s">
        <v>22</v>
      </c>
      <c r="G801" t="s">
        <v>4627</v>
      </c>
      <c r="H801" t="s">
        <v>662</v>
      </c>
      <c r="I801" t="s">
        <v>854</v>
      </c>
      <c r="J801" t="s">
        <v>855</v>
      </c>
      <c r="K801" s="50">
        <v>9784873115856</v>
      </c>
      <c r="L801" t="s">
        <v>754</v>
      </c>
      <c r="M801" s="49" t="s">
        <v>755</v>
      </c>
      <c r="O801" s="49" t="s">
        <v>4967</v>
      </c>
      <c r="P801" t="s">
        <v>4968</v>
      </c>
      <c r="Q801" s="52">
        <v>7599.99999999999</v>
      </c>
      <c r="R801" s="51">
        <v>8360</v>
      </c>
      <c r="S801" t="s">
        <v>4969</v>
      </c>
      <c r="T801" s="17">
        <v>41244</v>
      </c>
      <c r="U801" t="s">
        <v>4970</v>
      </c>
      <c r="V801" t="s">
        <v>4971</v>
      </c>
      <c r="W801" t="s">
        <v>95</v>
      </c>
      <c r="X801" t="s">
        <v>4972</v>
      </c>
      <c r="Y801" s="49">
        <v>800</v>
      </c>
    </row>
    <row r="802" spans="1:25">
      <c r="A802" s="49" t="s">
        <v>23</v>
      </c>
      <c r="B802" s="49" t="str">
        <f>IFERROR(IF(A802="","",A802&amp;COUNTIF(A$2:A802,A802)),"")</f>
        <v>情報科学129</v>
      </c>
      <c r="C802">
        <v>55</v>
      </c>
      <c r="D802">
        <v>801</v>
      </c>
      <c r="F802" t="s">
        <v>22</v>
      </c>
      <c r="G802" t="s">
        <v>4627</v>
      </c>
      <c r="H802" t="s">
        <v>662</v>
      </c>
      <c r="I802" t="s">
        <v>854</v>
      </c>
      <c r="J802" t="s">
        <v>855</v>
      </c>
      <c r="K802" s="50">
        <v>9784320124561</v>
      </c>
      <c r="L802" t="s">
        <v>115</v>
      </c>
      <c r="M802" s="49" t="s">
        <v>116</v>
      </c>
      <c r="O802" s="49" t="s">
        <v>4973</v>
      </c>
      <c r="P802" t="s">
        <v>4974</v>
      </c>
      <c r="Q802" s="51">
        <v>6600</v>
      </c>
      <c r="R802" s="51">
        <v>7260</v>
      </c>
      <c r="S802" t="s">
        <v>4975</v>
      </c>
      <c r="T802" t="s">
        <v>3394</v>
      </c>
      <c r="U802" t="s">
        <v>4976</v>
      </c>
      <c r="V802" t="s">
        <v>4977</v>
      </c>
      <c r="W802" t="s">
        <v>95</v>
      </c>
      <c r="X802" t="s">
        <v>4978</v>
      </c>
      <c r="Y802" s="49">
        <v>801</v>
      </c>
    </row>
    <row r="803" spans="1:25">
      <c r="A803" s="49" t="s">
        <v>23</v>
      </c>
      <c r="B803" s="49" t="str">
        <f>IFERROR(IF(A803="","",A803&amp;COUNTIF(A$2:A803,A803)),"")</f>
        <v>情報科学130</v>
      </c>
      <c r="C803">
        <v>55</v>
      </c>
      <c r="D803">
        <v>802</v>
      </c>
      <c r="F803" t="s">
        <v>22</v>
      </c>
      <c r="G803" t="s">
        <v>4627</v>
      </c>
      <c r="H803" t="s">
        <v>662</v>
      </c>
      <c r="I803" t="s">
        <v>854</v>
      </c>
      <c r="J803" t="s">
        <v>855</v>
      </c>
      <c r="K803" s="50">
        <v>9784320124745</v>
      </c>
      <c r="L803" t="s">
        <v>115</v>
      </c>
      <c r="M803" s="49" t="s">
        <v>116</v>
      </c>
      <c r="O803" s="49" t="s">
        <v>4979</v>
      </c>
      <c r="P803" t="s">
        <v>4980</v>
      </c>
      <c r="Q803" s="51">
        <v>4800</v>
      </c>
      <c r="R803" s="51">
        <v>5280</v>
      </c>
      <c r="S803" t="s">
        <v>4981</v>
      </c>
      <c r="T803" t="s">
        <v>3774</v>
      </c>
      <c r="U803" t="s">
        <v>1059</v>
      </c>
      <c r="V803" t="s">
        <v>4982</v>
      </c>
      <c r="W803" t="s">
        <v>95</v>
      </c>
      <c r="X803" t="s">
        <v>4983</v>
      </c>
      <c r="Y803" s="49">
        <v>802</v>
      </c>
    </row>
    <row r="804" spans="1:25">
      <c r="A804" s="49" t="s">
        <v>23</v>
      </c>
      <c r="B804" s="49" t="str">
        <f>IFERROR(IF(A804="","",A804&amp;COUNTIF(A$2:A804,A804)),"")</f>
        <v>情報科学131</v>
      </c>
      <c r="C804">
        <v>55</v>
      </c>
      <c r="D804">
        <v>803</v>
      </c>
      <c r="F804" t="s">
        <v>22</v>
      </c>
      <c r="G804" t="s">
        <v>4627</v>
      </c>
      <c r="H804" t="s">
        <v>662</v>
      </c>
      <c r="I804" t="s">
        <v>854</v>
      </c>
      <c r="J804" t="s">
        <v>855</v>
      </c>
      <c r="K804" s="50">
        <v>9784764906426</v>
      </c>
      <c r="L804" t="s">
        <v>144</v>
      </c>
      <c r="M804" s="49" t="s">
        <v>145</v>
      </c>
      <c r="O804" s="49" t="s">
        <v>4984</v>
      </c>
      <c r="P804" t="s">
        <v>4985</v>
      </c>
      <c r="Q804" s="51">
        <v>2400</v>
      </c>
      <c r="R804" s="51">
        <v>2640</v>
      </c>
      <c r="S804" t="s">
        <v>4986</v>
      </c>
      <c r="T804" t="s">
        <v>3968</v>
      </c>
      <c r="U804" t="s">
        <v>4987</v>
      </c>
      <c r="V804" t="s">
        <v>4988</v>
      </c>
      <c r="W804" t="s">
        <v>95</v>
      </c>
      <c r="X804" t="s">
        <v>4989</v>
      </c>
      <c r="Y804" s="49">
        <v>803</v>
      </c>
    </row>
    <row r="805" spans="1:25">
      <c r="A805" s="49" t="s">
        <v>23</v>
      </c>
      <c r="B805" s="49" t="str">
        <f>IFERROR(IF(A805="","",A805&amp;COUNTIF(A$2:A805,A805)),"")</f>
        <v>情報科学132</v>
      </c>
      <c r="C805">
        <v>55</v>
      </c>
      <c r="D805">
        <v>804</v>
      </c>
      <c r="F805" t="s">
        <v>22</v>
      </c>
      <c r="G805" t="s">
        <v>4627</v>
      </c>
      <c r="H805" t="s">
        <v>662</v>
      </c>
      <c r="I805" t="s">
        <v>854</v>
      </c>
      <c r="J805" t="s">
        <v>855</v>
      </c>
      <c r="K805" s="50">
        <v>9784065282823</v>
      </c>
      <c r="L805" t="s">
        <v>332</v>
      </c>
      <c r="M805" s="49" t="s">
        <v>333</v>
      </c>
      <c r="O805" s="49" t="s">
        <v>4990</v>
      </c>
      <c r="P805" t="s">
        <v>4991</v>
      </c>
      <c r="Q805" s="51">
        <v>3000</v>
      </c>
      <c r="R805" s="51">
        <v>3300</v>
      </c>
      <c r="S805" t="s">
        <v>4992</v>
      </c>
      <c r="T805" t="s">
        <v>3467</v>
      </c>
      <c r="U805" t="s">
        <v>1047</v>
      </c>
      <c r="V805" t="s">
        <v>4993</v>
      </c>
      <c r="W805" t="s">
        <v>95</v>
      </c>
      <c r="X805" t="s">
        <v>4994</v>
      </c>
      <c r="Y805" s="49">
        <v>804</v>
      </c>
    </row>
    <row r="806" spans="1:25">
      <c r="A806" s="49" t="s">
        <v>23</v>
      </c>
      <c r="B806" s="49" t="str">
        <f>IFERROR(IF(A806="","",A806&amp;COUNTIF(A$2:A806,A806)),"")</f>
        <v>情報科学133</v>
      </c>
      <c r="C806">
        <v>55</v>
      </c>
      <c r="D806">
        <v>805</v>
      </c>
      <c r="F806" t="s">
        <v>22</v>
      </c>
      <c r="G806" t="s">
        <v>4627</v>
      </c>
      <c r="H806" t="s">
        <v>662</v>
      </c>
      <c r="I806" t="s">
        <v>854</v>
      </c>
      <c r="J806" t="s">
        <v>855</v>
      </c>
      <c r="K806" s="50">
        <v>9784807920297</v>
      </c>
      <c r="L806" t="s">
        <v>295</v>
      </c>
      <c r="M806" s="49" t="s">
        <v>296</v>
      </c>
      <c r="O806" s="49" t="s">
        <v>4995</v>
      </c>
      <c r="P806" t="s">
        <v>4996</v>
      </c>
      <c r="Q806" s="51">
        <v>5400</v>
      </c>
      <c r="R806" s="51">
        <v>5940</v>
      </c>
      <c r="S806" t="s">
        <v>4997</v>
      </c>
      <c r="T806" t="s">
        <v>3369</v>
      </c>
      <c r="U806" t="s">
        <v>4414</v>
      </c>
      <c r="V806" t="s">
        <v>4998</v>
      </c>
      <c r="W806" t="s">
        <v>95</v>
      </c>
      <c r="X806" t="s">
        <v>4999</v>
      </c>
      <c r="Y806" s="49">
        <v>805</v>
      </c>
    </row>
    <row r="807" spans="1:25">
      <c r="A807" s="49" t="s">
        <v>23</v>
      </c>
      <c r="B807" s="49" t="str">
        <f>IFERROR(IF(A807="","",A807&amp;COUNTIF(A$2:A807,A807)),"")</f>
        <v>情報科学134</v>
      </c>
      <c r="C807">
        <v>55</v>
      </c>
      <c r="D807">
        <v>806</v>
      </c>
      <c r="F807" t="s">
        <v>22</v>
      </c>
      <c r="G807" t="s">
        <v>4627</v>
      </c>
      <c r="H807" t="s">
        <v>662</v>
      </c>
      <c r="I807" t="s">
        <v>854</v>
      </c>
      <c r="J807" t="s">
        <v>855</v>
      </c>
      <c r="K807" s="50">
        <v>9784807920266</v>
      </c>
      <c r="L807" t="s">
        <v>295</v>
      </c>
      <c r="M807" s="49" t="s">
        <v>296</v>
      </c>
      <c r="O807" s="49" t="s">
        <v>5000</v>
      </c>
      <c r="P807" t="s">
        <v>5001</v>
      </c>
      <c r="Q807" s="51">
        <v>3500</v>
      </c>
      <c r="R807" s="51">
        <v>3850</v>
      </c>
      <c r="S807" t="s">
        <v>5002</v>
      </c>
      <c r="T807" t="s">
        <v>3837</v>
      </c>
      <c r="U807" t="s">
        <v>4093</v>
      </c>
      <c r="V807" t="s">
        <v>5003</v>
      </c>
      <c r="W807" t="s">
        <v>95</v>
      </c>
      <c r="X807" t="s">
        <v>5004</v>
      </c>
      <c r="Y807" s="49">
        <v>806</v>
      </c>
    </row>
    <row r="808" spans="1:25">
      <c r="A808" s="49" t="s">
        <v>23</v>
      </c>
      <c r="B808" s="49" t="str">
        <f>IFERROR(IF(A808="","",A808&amp;COUNTIF(A$2:A808,A808)),"")</f>
        <v>情報科学135</v>
      </c>
      <c r="C808">
        <v>55</v>
      </c>
      <c r="D808">
        <v>807</v>
      </c>
      <c r="F808" t="s">
        <v>22</v>
      </c>
      <c r="G808" t="s">
        <v>4627</v>
      </c>
      <c r="H808" t="s">
        <v>662</v>
      </c>
      <c r="I808" t="s">
        <v>854</v>
      </c>
      <c r="J808" t="s">
        <v>855</v>
      </c>
      <c r="K808" s="50">
        <v>9784807920020</v>
      </c>
      <c r="L808" t="s">
        <v>295</v>
      </c>
      <c r="M808" s="49" t="s">
        <v>296</v>
      </c>
      <c r="O808" s="49" t="s">
        <v>5005</v>
      </c>
      <c r="P808" t="s">
        <v>5006</v>
      </c>
      <c r="Q808" s="51">
        <v>4800</v>
      </c>
      <c r="R808" s="51">
        <v>5280</v>
      </c>
      <c r="S808" t="s">
        <v>5007</v>
      </c>
      <c r="T808" t="s">
        <v>3388</v>
      </c>
      <c r="U808" t="s">
        <v>5008</v>
      </c>
      <c r="V808" t="s">
        <v>5009</v>
      </c>
      <c r="W808" t="s">
        <v>95</v>
      </c>
      <c r="X808" t="s">
        <v>5010</v>
      </c>
      <c r="Y808" s="49">
        <v>807</v>
      </c>
    </row>
    <row r="809" spans="1:25">
      <c r="A809" s="49" t="s">
        <v>23</v>
      </c>
      <c r="B809" s="49" t="str">
        <f>IFERROR(IF(A809="","",A809&amp;COUNTIF(A$2:A809,A809)),"")</f>
        <v>情報科学136</v>
      </c>
      <c r="C809">
        <v>55</v>
      </c>
      <c r="D809">
        <v>808</v>
      </c>
      <c r="F809" t="s">
        <v>22</v>
      </c>
      <c r="G809" t="s">
        <v>4627</v>
      </c>
      <c r="H809" t="s">
        <v>662</v>
      </c>
      <c r="I809" t="s">
        <v>854</v>
      </c>
      <c r="J809" t="s">
        <v>855</v>
      </c>
      <c r="K809" s="50">
        <v>9784807909957</v>
      </c>
      <c r="L809" t="s">
        <v>295</v>
      </c>
      <c r="M809" s="49" t="s">
        <v>296</v>
      </c>
      <c r="O809" s="49" t="s">
        <v>5011</v>
      </c>
      <c r="P809" t="s">
        <v>5012</v>
      </c>
      <c r="Q809" s="51">
        <v>2400</v>
      </c>
      <c r="R809" s="51">
        <v>2640</v>
      </c>
      <c r="S809" t="s">
        <v>5013</v>
      </c>
      <c r="T809" t="s">
        <v>3594</v>
      </c>
      <c r="U809" t="s">
        <v>1003</v>
      </c>
      <c r="V809" t="s">
        <v>5014</v>
      </c>
      <c r="W809" t="s">
        <v>95</v>
      </c>
      <c r="X809" t="s">
        <v>5015</v>
      </c>
      <c r="Y809" s="49">
        <v>808</v>
      </c>
    </row>
    <row r="810" spans="1:25">
      <c r="A810" s="49" t="s">
        <v>23</v>
      </c>
      <c r="B810" s="49" t="str">
        <f>IFERROR(IF(A810="","",A810&amp;COUNTIF(A$2:A810,A810)),"")</f>
        <v>情報科学137</v>
      </c>
      <c r="C810">
        <v>56</v>
      </c>
      <c r="D810">
        <v>809</v>
      </c>
      <c r="F810" t="s">
        <v>22</v>
      </c>
      <c r="G810" t="s">
        <v>4627</v>
      </c>
      <c r="H810" t="s">
        <v>662</v>
      </c>
      <c r="I810" t="s">
        <v>854</v>
      </c>
      <c r="J810" t="s">
        <v>855</v>
      </c>
      <c r="K810" s="50">
        <v>9784621300251</v>
      </c>
      <c r="L810" t="s">
        <v>303</v>
      </c>
      <c r="M810" s="49" t="s">
        <v>304</v>
      </c>
      <c r="O810" s="49" t="s">
        <v>5016</v>
      </c>
      <c r="P810" t="s">
        <v>5017</v>
      </c>
      <c r="Q810" s="51">
        <v>3800</v>
      </c>
      <c r="R810" s="51">
        <v>4180</v>
      </c>
      <c r="S810" t="s">
        <v>5018</v>
      </c>
      <c r="T810" t="s">
        <v>4206</v>
      </c>
      <c r="U810" t="s">
        <v>5019</v>
      </c>
      <c r="V810" t="s">
        <v>5020</v>
      </c>
      <c r="W810" t="s">
        <v>95</v>
      </c>
      <c r="X810" t="s">
        <v>5021</v>
      </c>
      <c r="Y810" s="49">
        <v>809</v>
      </c>
    </row>
    <row r="811" spans="1:25">
      <c r="A811" s="49" t="s">
        <v>25</v>
      </c>
      <c r="B811" s="49" t="str">
        <f>IFERROR(IF(A811="","",A811&amp;COUNTIF(A$2:A811,A811)),"")</f>
        <v>総記・科学一般12</v>
      </c>
      <c r="C811">
        <v>56</v>
      </c>
      <c r="D811">
        <v>810</v>
      </c>
      <c r="F811" t="s">
        <v>24</v>
      </c>
      <c r="G811" t="s">
        <v>5022</v>
      </c>
      <c r="H811" t="s">
        <v>1072</v>
      </c>
      <c r="K811" s="50">
        <v>9784254431216</v>
      </c>
      <c r="L811" t="s">
        <v>87</v>
      </c>
      <c r="M811" s="49" t="s">
        <v>88</v>
      </c>
      <c r="O811" s="49" t="s">
        <v>5023</v>
      </c>
      <c r="P811" t="s">
        <v>5024</v>
      </c>
      <c r="Q811" s="51">
        <v>10000</v>
      </c>
      <c r="R811" s="51">
        <v>11000</v>
      </c>
      <c r="S811" t="s">
        <v>5025</v>
      </c>
      <c r="T811" t="s">
        <v>3455</v>
      </c>
      <c r="U811" t="s">
        <v>1397</v>
      </c>
      <c r="V811" t="s">
        <v>5026</v>
      </c>
      <c r="W811" t="s">
        <v>95</v>
      </c>
      <c r="X811" t="s">
        <v>5027</v>
      </c>
      <c r="Y811" s="49">
        <v>810</v>
      </c>
    </row>
    <row r="812" spans="1:25">
      <c r="A812" s="49" t="s">
        <v>25</v>
      </c>
      <c r="B812" s="49" t="str">
        <f>IFERROR(IF(A812="","",A812&amp;COUNTIF(A$2:A812,A812)),"")</f>
        <v>総記・科学一般13</v>
      </c>
      <c r="C812">
        <v>56</v>
      </c>
      <c r="D812">
        <v>811</v>
      </c>
      <c r="F812" t="s">
        <v>24</v>
      </c>
      <c r="G812" t="s">
        <v>5022</v>
      </c>
      <c r="H812" t="s">
        <v>1072</v>
      </c>
      <c r="K812" s="50">
        <v>9784254431254</v>
      </c>
      <c r="L812" t="s">
        <v>87</v>
      </c>
      <c r="M812" s="49" t="s">
        <v>88</v>
      </c>
      <c r="O812" s="49" t="s">
        <v>5028</v>
      </c>
      <c r="P812" t="s">
        <v>5029</v>
      </c>
      <c r="Q812" s="51">
        <v>12000</v>
      </c>
      <c r="R812" s="51">
        <v>13200</v>
      </c>
      <c r="S812" t="s">
        <v>5030</v>
      </c>
      <c r="T812" t="s">
        <v>3556</v>
      </c>
      <c r="U812" t="s">
        <v>3070</v>
      </c>
      <c r="V812" t="s">
        <v>5031</v>
      </c>
      <c r="W812" t="s">
        <v>95</v>
      </c>
      <c r="X812" t="s">
        <v>5032</v>
      </c>
      <c r="Y812" s="49">
        <v>811</v>
      </c>
    </row>
    <row r="813" spans="1:25">
      <c r="A813" s="49" t="s">
        <v>25</v>
      </c>
      <c r="B813" s="49" t="str">
        <f>IFERROR(IF(A813="","",A813&amp;COUNTIF(A$2:A813,A813)),"")</f>
        <v>総記・科学一般14</v>
      </c>
      <c r="C813">
        <v>56</v>
      </c>
      <c r="D813">
        <v>812</v>
      </c>
      <c r="F813" t="s">
        <v>24</v>
      </c>
      <c r="G813" t="s">
        <v>5022</v>
      </c>
      <c r="H813" t="s">
        <v>1072</v>
      </c>
      <c r="K813" s="50">
        <v>9784254431261</v>
      </c>
      <c r="L813" t="s">
        <v>87</v>
      </c>
      <c r="M813" s="49" t="s">
        <v>88</v>
      </c>
      <c r="O813" s="49" t="s">
        <v>5033</v>
      </c>
      <c r="P813" t="s">
        <v>5034</v>
      </c>
      <c r="Q813" s="51">
        <v>12000</v>
      </c>
      <c r="R813" s="51">
        <v>13200</v>
      </c>
      <c r="S813" t="s">
        <v>5035</v>
      </c>
      <c r="T813" t="s">
        <v>3757</v>
      </c>
      <c r="U813" t="s">
        <v>337</v>
      </c>
      <c r="V813" t="s">
        <v>5036</v>
      </c>
      <c r="W813" t="s">
        <v>95</v>
      </c>
      <c r="X813" t="s">
        <v>5037</v>
      </c>
      <c r="Y813" s="49">
        <v>812</v>
      </c>
    </row>
    <row r="814" spans="1:25">
      <c r="A814" s="49" t="s">
        <v>25</v>
      </c>
      <c r="B814" s="49" t="str">
        <f>IFERROR(IF(A814="","",A814&amp;COUNTIF(A$2:A814,A814)),"")</f>
        <v>総記・科学一般15</v>
      </c>
      <c r="C814">
        <v>56</v>
      </c>
      <c r="D814">
        <v>813</v>
      </c>
      <c r="F814" t="s">
        <v>24</v>
      </c>
      <c r="G814" t="s">
        <v>5022</v>
      </c>
      <c r="H814" t="s">
        <v>1072</v>
      </c>
      <c r="K814" s="50">
        <v>9784254410396</v>
      </c>
      <c r="L814" t="s">
        <v>87</v>
      </c>
      <c r="M814" s="49" t="s">
        <v>88</v>
      </c>
      <c r="O814" s="49" t="s">
        <v>5038</v>
      </c>
      <c r="P814" t="s">
        <v>5039</v>
      </c>
      <c r="Q814" s="51">
        <v>10000</v>
      </c>
      <c r="R814" s="51">
        <v>11000</v>
      </c>
      <c r="S814" t="s">
        <v>5040</v>
      </c>
      <c r="T814" t="s">
        <v>5041</v>
      </c>
      <c r="U814" t="s">
        <v>1220</v>
      </c>
      <c r="V814" t="s">
        <v>5042</v>
      </c>
      <c r="W814" t="s">
        <v>95</v>
      </c>
      <c r="X814" t="s">
        <v>5043</v>
      </c>
      <c r="Y814" s="49">
        <v>813</v>
      </c>
    </row>
    <row r="815" spans="1:25">
      <c r="A815" s="49" t="s">
        <v>25</v>
      </c>
      <c r="B815" s="49" t="str">
        <f>IFERROR(IF(A815="","",A815&amp;COUNTIF(A$2:A815,A815)),"")</f>
        <v>総記・科学一般16</v>
      </c>
      <c r="C815">
        <v>56</v>
      </c>
      <c r="D815">
        <v>814</v>
      </c>
      <c r="F815" t="s">
        <v>24</v>
      </c>
      <c r="G815" t="s">
        <v>5022</v>
      </c>
      <c r="H815" t="s">
        <v>1072</v>
      </c>
      <c r="K815" s="50">
        <v>9784254102963</v>
      </c>
      <c r="L815" t="s">
        <v>87</v>
      </c>
      <c r="M815" s="49" t="s">
        <v>88</v>
      </c>
      <c r="O815" s="49" t="s">
        <v>5044</v>
      </c>
      <c r="P815" t="s">
        <v>5045</v>
      </c>
      <c r="Q815" s="51">
        <v>25000</v>
      </c>
      <c r="R815" s="51">
        <v>27500</v>
      </c>
      <c r="S815" t="s">
        <v>5046</v>
      </c>
      <c r="T815" t="s">
        <v>3671</v>
      </c>
      <c r="U815" t="s">
        <v>5047</v>
      </c>
      <c r="V815" t="s">
        <v>5048</v>
      </c>
      <c r="W815" t="s">
        <v>95</v>
      </c>
      <c r="X815" t="s">
        <v>5049</v>
      </c>
      <c r="Y815" s="49">
        <v>814</v>
      </c>
    </row>
    <row r="816" spans="1:25">
      <c r="A816" s="49" t="s">
        <v>25</v>
      </c>
      <c r="B816" s="49" t="str">
        <f>IFERROR(IF(A816="","",A816&amp;COUNTIF(A$2:A816,A816)),"")</f>
        <v>総記・科学一般17</v>
      </c>
      <c r="C816">
        <v>56</v>
      </c>
      <c r="D816">
        <v>815</v>
      </c>
      <c r="F816" t="s">
        <v>24</v>
      </c>
      <c r="G816" t="s">
        <v>5022</v>
      </c>
      <c r="H816" t="s">
        <v>1072</v>
      </c>
      <c r="K816" s="50">
        <v>9784254102970</v>
      </c>
      <c r="L816" t="s">
        <v>87</v>
      </c>
      <c r="M816" s="49" t="s">
        <v>88</v>
      </c>
      <c r="O816" s="49" t="s">
        <v>5050</v>
      </c>
      <c r="P816" t="s">
        <v>5051</v>
      </c>
      <c r="Q816" s="51">
        <v>10000</v>
      </c>
      <c r="R816" s="51">
        <v>11000</v>
      </c>
      <c r="S816" t="s">
        <v>5052</v>
      </c>
      <c r="T816" t="s">
        <v>3671</v>
      </c>
      <c r="U816" t="s">
        <v>1425</v>
      </c>
      <c r="V816" t="s">
        <v>5053</v>
      </c>
      <c r="W816" t="s">
        <v>95</v>
      </c>
      <c r="X816" t="s">
        <v>5054</v>
      </c>
      <c r="Y816" s="49">
        <v>815</v>
      </c>
    </row>
    <row r="817" spans="1:25">
      <c r="A817" s="49" t="s">
        <v>25</v>
      </c>
      <c r="B817" s="49" t="str">
        <f>IFERROR(IF(A817="","",A817&amp;COUNTIF(A$2:A817,A817)),"")</f>
        <v>総記・科学一般18</v>
      </c>
      <c r="C817">
        <v>56</v>
      </c>
      <c r="D817">
        <v>816</v>
      </c>
      <c r="F817" t="s">
        <v>24</v>
      </c>
      <c r="G817" t="s">
        <v>5022</v>
      </c>
      <c r="H817" t="s">
        <v>1072</v>
      </c>
      <c r="K817" s="50">
        <v>9784254160642</v>
      </c>
      <c r="L817" t="s">
        <v>87</v>
      </c>
      <c r="M817" s="49" t="s">
        <v>88</v>
      </c>
      <c r="O817" s="49" t="s">
        <v>5055</v>
      </c>
      <c r="P817" t="s">
        <v>5056</v>
      </c>
      <c r="Q817" s="51">
        <v>8500</v>
      </c>
      <c r="R817" s="51">
        <v>9350</v>
      </c>
      <c r="S817" t="s">
        <v>5057</v>
      </c>
      <c r="T817" t="s">
        <v>4494</v>
      </c>
      <c r="U817" t="s">
        <v>5058</v>
      </c>
      <c r="V817" t="s">
        <v>5059</v>
      </c>
      <c r="W817" t="s">
        <v>95</v>
      </c>
      <c r="X817" t="s">
        <v>5060</v>
      </c>
      <c r="Y817" s="49">
        <v>816</v>
      </c>
    </row>
    <row r="818" spans="1:25">
      <c r="A818" s="49" t="s">
        <v>25</v>
      </c>
      <c r="B818" s="49" t="str">
        <f>IFERROR(IF(A818="","",A818&amp;COUNTIF(A$2:A818,A818)),"")</f>
        <v>総記・科学一般19</v>
      </c>
      <c r="C818">
        <v>56</v>
      </c>
      <c r="D818">
        <v>817</v>
      </c>
      <c r="F818" t="s">
        <v>24</v>
      </c>
      <c r="G818" t="s">
        <v>5022</v>
      </c>
      <c r="H818" t="s">
        <v>1072</v>
      </c>
      <c r="K818" s="50">
        <v>9784254161274</v>
      </c>
      <c r="L818" t="s">
        <v>87</v>
      </c>
      <c r="M818" s="49" t="s">
        <v>88</v>
      </c>
      <c r="O818" s="49" t="s">
        <v>5061</v>
      </c>
      <c r="P818" t="s">
        <v>5062</v>
      </c>
      <c r="Q818" s="51">
        <v>12000</v>
      </c>
      <c r="R818" s="51">
        <v>13200</v>
      </c>
      <c r="S818" t="s">
        <v>5063</v>
      </c>
      <c r="T818" t="s">
        <v>5064</v>
      </c>
      <c r="U818" t="s">
        <v>2929</v>
      </c>
      <c r="V818" t="s">
        <v>5065</v>
      </c>
      <c r="W818" t="s">
        <v>95</v>
      </c>
      <c r="X818" t="s">
        <v>5066</v>
      </c>
      <c r="Y818" s="49">
        <v>817</v>
      </c>
    </row>
    <row r="819" spans="1:25">
      <c r="A819" s="49" t="s">
        <v>25</v>
      </c>
      <c r="B819" s="49" t="str">
        <f>IFERROR(IF(A819="","",A819&amp;COUNTIF(A$2:A819,A819)),"")</f>
        <v>総記・科学一般20</v>
      </c>
      <c r="C819">
        <v>56</v>
      </c>
      <c r="D819">
        <v>818</v>
      </c>
      <c r="F819" t="s">
        <v>24</v>
      </c>
      <c r="G819" t="s">
        <v>5022</v>
      </c>
      <c r="H819" t="s">
        <v>1072</v>
      </c>
      <c r="K819" s="50">
        <v>9784254161328</v>
      </c>
      <c r="L819" t="s">
        <v>87</v>
      </c>
      <c r="M819" s="49" t="s">
        <v>88</v>
      </c>
      <c r="O819" s="49" t="s">
        <v>5067</v>
      </c>
      <c r="P819" t="s">
        <v>5068</v>
      </c>
      <c r="Q819" s="51">
        <v>14000</v>
      </c>
      <c r="R819" s="51">
        <v>15400</v>
      </c>
      <c r="S819" t="s">
        <v>5069</v>
      </c>
      <c r="T819" t="s">
        <v>3421</v>
      </c>
      <c r="U819" t="s">
        <v>4808</v>
      </c>
      <c r="V819" t="s">
        <v>5070</v>
      </c>
      <c r="W819" t="s">
        <v>95</v>
      </c>
      <c r="X819" t="s">
        <v>5071</v>
      </c>
      <c r="Y819" s="49">
        <v>818</v>
      </c>
    </row>
    <row r="820" spans="1:25">
      <c r="A820" s="49" t="s">
        <v>25</v>
      </c>
      <c r="B820" s="49" t="str">
        <f>IFERROR(IF(A820="","",A820&amp;COUNTIF(A$2:A820,A820)),"")</f>
        <v>総記・科学一般21</v>
      </c>
      <c r="C820">
        <v>56</v>
      </c>
      <c r="D820">
        <v>819</v>
      </c>
      <c r="F820" t="s">
        <v>24</v>
      </c>
      <c r="G820" t="s">
        <v>5022</v>
      </c>
      <c r="H820" t="s">
        <v>1072</v>
      </c>
      <c r="K820" s="50">
        <v>9784254201703</v>
      </c>
      <c r="L820" t="s">
        <v>87</v>
      </c>
      <c r="M820" s="49" t="s">
        <v>88</v>
      </c>
      <c r="O820" s="49" t="s">
        <v>5072</v>
      </c>
      <c r="P820" t="s">
        <v>5073</v>
      </c>
      <c r="Q820" s="51">
        <v>18000</v>
      </c>
      <c r="R820" s="51">
        <v>19800</v>
      </c>
      <c r="S820" t="s">
        <v>5074</v>
      </c>
      <c r="T820" t="s">
        <v>3556</v>
      </c>
      <c r="U820" t="s">
        <v>5008</v>
      </c>
      <c r="V820" t="s">
        <v>5075</v>
      </c>
      <c r="W820" t="s">
        <v>95</v>
      </c>
      <c r="X820" t="s">
        <v>5076</v>
      </c>
      <c r="Y820" s="49">
        <v>819</v>
      </c>
    </row>
    <row r="821" spans="1:25">
      <c r="A821" s="49" t="s">
        <v>25</v>
      </c>
      <c r="B821" s="49" t="str">
        <f>IFERROR(IF(A821="","",A821&amp;COUNTIF(A$2:A821,A821)),"")</f>
        <v>総記・科学一般22</v>
      </c>
      <c r="C821">
        <v>56</v>
      </c>
      <c r="D821">
        <v>820</v>
      </c>
      <c r="F821" t="s">
        <v>24</v>
      </c>
      <c r="G821" t="s">
        <v>5022</v>
      </c>
      <c r="H821" t="s">
        <v>1072</v>
      </c>
      <c r="K821" s="50">
        <v>9784274229091</v>
      </c>
      <c r="L821" t="s">
        <v>184</v>
      </c>
      <c r="M821" s="49" t="s">
        <v>185</v>
      </c>
      <c r="O821" s="49" t="s">
        <v>5077</v>
      </c>
      <c r="P821" t="s">
        <v>5078</v>
      </c>
      <c r="Q821" s="51">
        <v>2000</v>
      </c>
      <c r="R821" s="51">
        <v>2200</v>
      </c>
      <c r="S821" t="s">
        <v>5079</v>
      </c>
      <c r="T821" s="17">
        <v>44835</v>
      </c>
      <c r="U821" t="s">
        <v>5080</v>
      </c>
      <c r="V821" t="s">
        <v>5081</v>
      </c>
      <c r="W821" t="s">
        <v>95</v>
      </c>
      <c r="X821" t="s">
        <v>5082</v>
      </c>
      <c r="Y821" s="49">
        <v>820</v>
      </c>
    </row>
    <row r="822" spans="1:25">
      <c r="A822" s="49" t="s">
        <v>25</v>
      </c>
      <c r="B822" s="49" t="str">
        <f>IFERROR(IF(A822="","",A822&amp;COUNTIF(A$2:A822,A822)),"")</f>
        <v>総記・科学一般23</v>
      </c>
      <c r="C822">
        <v>56</v>
      </c>
      <c r="D822">
        <v>821</v>
      </c>
      <c r="F822" t="s">
        <v>24</v>
      </c>
      <c r="G822" t="s">
        <v>5022</v>
      </c>
      <c r="H822" t="s">
        <v>1072</v>
      </c>
      <c r="K822" s="50">
        <v>9784759819298</v>
      </c>
      <c r="L822" t="s">
        <v>3855</v>
      </c>
      <c r="M822" s="49" t="s">
        <v>3856</v>
      </c>
      <c r="O822" s="49" t="s">
        <v>5083</v>
      </c>
      <c r="P822" t="s">
        <v>5084</v>
      </c>
      <c r="Q822" s="51">
        <v>3600</v>
      </c>
      <c r="R822" s="51">
        <v>3960</v>
      </c>
      <c r="S822" t="s">
        <v>5085</v>
      </c>
      <c r="T822" t="s">
        <v>4118</v>
      </c>
      <c r="U822" t="s">
        <v>5086</v>
      </c>
      <c r="V822" t="s">
        <v>5087</v>
      </c>
      <c r="W822" t="s">
        <v>95</v>
      </c>
      <c r="X822" t="s">
        <v>5088</v>
      </c>
      <c r="Y822" s="49">
        <v>821</v>
      </c>
    </row>
    <row r="823" spans="1:25">
      <c r="A823" s="49" t="s">
        <v>25</v>
      </c>
      <c r="B823" s="49" t="str">
        <f>IFERROR(IF(A823="","",A823&amp;COUNTIF(A$2:A823,A823)),"")</f>
        <v>総記・科学一般24</v>
      </c>
      <c r="C823">
        <v>56</v>
      </c>
      <c r="D823">
        <v>822</v>
      </c>
      <c r="F823" t="s">
        <v>24</v>
      </c>
      <c r="G823" t="s">
        <v>5022</v>
      </c>
      <c r="H823" t="s">
        <v>1072</v>
      </c>
      <c r="K823" s="50">
        <v>9784314011907</v>
      </c>
      <c r="L823" t="s">
        <v>1717</v>
      </c>
      <c r="M823" s="49" t="s">
        <v>1718</v>
      </c>
      <c r="O823" s="49" t="s">
        <v>5089</v>
      </c>
      <c r="P823" t="s">
        <v>5090</v>
      </c>
      <c r="Q823" s="51">
        <v>4500</v>
      </c>
      <c r="R823" s="51">
        <v>4950</v>
      </c>
      <c r="S823" t="s">
        <v>5091</v>
      </c>
      <c r="T823" t="s">
        <v>4001</v>
      </c>
      <c r="U823" t="s">
        <v>5092</v>
      </c>
      <c r="V823" t="s">
        <v>5093</v>
      </c>
      <c r="W823" t="s">
        <v>95</v>
      </c>
      <c r="X823" t="s">
        <v>5094</v>
      </c>
      <c r="Y823" s="49">
        <v>822</v>
      </c>
    </row>
    <row r="824" spans="1:25">
      <c r="A824" s="49" t="s">
        <v>25</v>
      </c>
      <c r="B824" s="49" t="str">
        <f>IFERROR(IF(A824="","",A824&amp;COUNTIF(A$2:A824,A824)),"")</f>
        <v>総記・科学一般25</v>
      </c>
      <c r="C824">
        <v>56</v>
      </c>
      <c r="D824">
        <v>823</v>
      </c>
      <c r="F824" t="s">
        <v>24</v>
      </c>
      <c r="G824" t="s">
        <v>5022</v>
      </c>
      <c r="H824" t="s">
        <v>1072</v>
      </c>
      <c r="K824" s="50">
        <v>9784764906068</v>
      </c>
      <c r="L824" t="s">
        <v>144</v>
      </c>
      <c r="M824" s="49" t="s">
        <v>145</v>
      </c>
      <c r="O824" s="49" t="s">
        <v>5095</v>
      </c>
      <c r="P824" t="s">
        <v>5096</v>
      </c>
      <c r="Q824" s="51">
        <v>1800</v>
      </c>
      <c r="R824" s="51">
        <v>1980</v>
      </c>
      <c r="S824" t="s">
        <v>5097</v>
      </c>
      <c r="T824" t="s">
        <v>4838</v>
      </c>
      <c r="U824" t="s">
        <v>3169</v>
      </c>
      <c r="V824" t="s">
        <v>5098</v>
      </c>
      <c r="W824" t="s">
        <v>95</v>
      </c>
      <c r="X824" t="s">
        <v>5099</v>
      </c>
      <c r="Y824" s="49">
        <v>823</v>
      </c>
    </row>
    <row r="825" spans="1:25">
      <c r="A825" s="49" t="s">
        <v>25</v>
      </c>
      <c r="B825" s="49" t="str">
        <f>IFERROR(IF(A825="","",A825&amp;COUNTIF(A$2:A825,A825)),"")</f>
        <v>総記・科学一般26</v>
      </c>
      <c r="C825">
        <v>57</v>
      </c>
      <c r="D825">
        <v>824</v>
      </c>
      <c r="F825" t="s">
        <v>24</v>
      </c>
      <c r="G825" t="s">
        <v>5022</v>
      </c>
      <c r="H825" t="s">
        <v>1072</v>
      </c>
      <c r="K825" s="50">
        <v>9784875025443</v>
      </c>
      <c r="L825" t="s">
        <v>475</v>
      </c>
      <c r="M825" s="49" t="s">
        <v>476</v>
      </c>
      <c r="O825" s="49" t="s">
        <v>5100</v>
      </c>
      <c r="P825" t="s">
        <v>5101</v>
      </c>
      <c r="Q825" s="51">
        <v>3800</v>
      </c>
      <c r="R825" s="51">
        <v>4180</v>
      </c>
      <c r="S825" t="s">
        <v>5102</v>
      </c>
      <c r="T825" t="s">
        <v>3968</v>
      </c>
      <c r="U825" t="s">
        <v>112</v>
      </c>
      <c r="V825" t="s">
        <v>5103</v>
      </c>
      <c r="W825" t="s">
        <v>95</v>
      </c>
      <c r="X825" t="s">
        <v>5104</v>
      </c>
      <c r="Y825" s="49">
        <v>824</v>
      </c>
    </row>
    <row r="826" spans="1:25">
      <c r="A826" s="49" t="s">
        <v>25</v>
      </c>
      <c r="B826" s="49" t="str">
        <f>IFERROR(IF(A826="","",A826&amp;COUNTIF(A$2:A826,A826)),"")</f>
        <v>総記・科学一般27</v>
      </c>
      <c r="C826">
        <v>57</v>
      </c>
      <c r="D826">
        <v>825</v>
      </c>
      <c r="F826" t="s">
        <v>24</v>
      </c>
      <c r="G826" t="s">
        <v>5022</v>
      </c>
      <c r="H826" t="s">
        <v>1072</v>
      </c>
      <c r="K826" s="50">
        <v>9784065180181</v>
      </c>
      <c r="L826" t="s">
        <v>332</v>
      </c>
      <c r="M826" s="49" t="s">
        <v>333</v>
      </c>
      <c r="O826" s="49" t="s">
        <v>5105</v>
      </c>
      <c r="P826" t="s">
        <v>5106</v>
      </c>
      <c r="Q826" s="51">
        <v>2500</v>
      </c>
      <c r="R826" s="51">
        <v>2750</v>
      </c>
      <c r="S826" t="s">
        <v>5107</v>
      </c>
      <c r="T826" t="s">
        <v>3356</v>
      </c>
      <c r="U826" t="s">
        <v>5108</v>
      </c>
      <c r="V826" t="s">
        <v>5109</v>
      </c>
      <c r="W826" t="s">
        <v>95</v>
      </c>
      <c r="X826" t="s">
        <v>5110</v>
      </c>
      <c r="Y826" s="49">
        <v>825</v>
      </c>
    </row>
    <row r="827" spans="1:25">
      <c r="A827" s="49" t="s">
        <v>25</v>
      </c>
      <c r="B827" s="49" t="str">
        <f>IFERROR(IF(A827="","",A827&amp;COUNTIF(A$2:A827,A827)),"")</f>
        <v>総記・科学一般28</v>
      </c>
      <c r="C827">
        <v>57</v>
      </c>
      <c r="D827">
        <v>826</v>
      </c>
      <c r="F827" t="s">
        <v>24</v>
      </c>
      <c r="G827" t="s">
        <v>5022</v>
      </c>
      <c r="H827" t="s">
        <v>1072</v>
      </c>
      <c r="K827" s="50">
        <v>9784065243855</v>
      </c>
      <c r="L827" t="s">
        <v>332</v>
      </c>
      <c r="M827" s="49" t="s">
        <v>333</v>
      </c>
      <c r="O827" s="49" t="s">
        <v>5111</v>
      </c>
      <c r="P827" t="s">
        <v>5112</v>
      </c>
      <c r="Q827" s="51">
        <v>3200</v>
      </c>
      <c r="R827" s="51">
        <v>3520</v>
      </c>
      <c r="S827" t="s">
        <v>5113</v>
      </c>
      <c r="T827" t="s">
        <v>3739</v>
      </c>
      <c r="U827" t="s">
        <v>1458</v>
      </c>
      <c r="V827" t="s">
        <v>5114</v>
      </c>
      <c r="W827" t="s">
        <v>95</v>
      </c>
      <c r="X827" t="s">
        <v>5115</v>
      </c>
      <c r="Y827" s="49">
        <v>826</v>
      </c>
    </row>
    <row r="828" spans="1:25">
      <c r="A828" s="49" t="s">
        <v>25</v>
      </c>
      <c r="B828" s="49" t="str">
        <f>IFERROR(IF(A828="","",A828&amp;COUNTIF(A$2:A828,A828)),"")</f>
        <v>総記・科学一般29</v>
      </c>
      <c r="C828">
        <v>57</v>
      </c>
      <c r="D828">
        <v>827</v>
      </c>
      <c r="F828" t="s">
        <v>24</v>
      </c>
      <c r="G828" t="s">
        <v>5022</v>
      </c>
      <c r="H828" t="s">
        <v>1072</v>
      </c>
      <c r="K828" s="50">
        <v>9784065120446</v>
      </c>
      <c r="L828" t="s">
        <v>332</v>
      </c>
      <c r="M828" s="49" t="s">
        <v>333</v>
      </c>
      <c r="O828" s="49" t="s">
        <v>5116</v>
      </c>
      <c r="P828" t="s">
        <v>5117</v>
      </c>
      <c r="Q828" s="51">
        <v>3800</v>
      </c>
      <c r="R828" s="51">
        <v>4180</v>
      </c>
      <c r="S828" t="s">
        <v>5118</v>
      </c>
      <c r="T828" t="s">
        <v>4838</v>
      </c>
      <c r="U828" t="s">
        <v>1397</v>
      </c>
      <c r="V828" t="s">
        <v>5119</v>
      </c>
      <c r="W828" t="s">
        <v>95</v>
      </c>
      <c r="X828" t="s">
        <v>5120</v>
      </c>
      <c r="Y828" s="49">
        <v>827</v>
      </c>
    </row>
    <row r="829" spans="1:25">
      <c r="A829" s="49" t="s">
        <v>25</v>
      </c>
      <c r="B829" s="49" t="str">
        <f>IFERROR(IF(A829="","",A829&amp;COUNTIF(A$2:A829,A829)),"")</f>
        <v>総記・科学一般30</v>
      </c>
      <c r="C829">
        <v>57</v>
      </c>
      <c r="D829">
        <v>828</v>
      </c>
      <c r="F829" t="s">
        <v>24</v>
      </c>
      <c r="G829" t="s">
        <v>5022</v>
      </c>
      <c r="H829" t="s">
        <v>1072</v>
      </c>
      <c r="K829" s="50">
        <v>9784807920280</v>
      </c>
      <c r="L829" t="s">
        <v>295</v>
      </c>
      <c r="M829" s="49" t="s">
        <v>296</v>
      </c>
      <c r="O829" s="49" t="s">
        <v>5121</v>
      </c>
      <c r="P829" t="s">
        <v>5122</v>
      </c>
      <c r="Q829" s="51">
        <v>1800</v>
      </c>
      <c r="R829" s="51">
        <v>1980</v>
      </c>
      <c r="S829" t="s">
        <v>5123</v>
      </c>
      <c r="T829" t="s">
        <v>3582</v>
      </c>
      <c r="U829" t="s">
        <v>4648</v>
      </c>
      <c r="V829" t="s">
        <v>5124</v>
      </c>
      <c r="W829" t="s">
        <v>95</v>
      </c>
      <c r="X829" t="s">
        <v>5125</v>
      </c>
      <c r="Y829" s="49">
        <v>828</v>
      </c>
    </row>
    <row r="830" spans="1:25">
      <c r="A830" s="49" t="s">
        <v>25</v>
      </c>
      <c r="B830" s="49" t="str">
        <f>IFERROR(IF(A830="","",A830&amp;COUNTIF(A$2:A830,A830)),"")</f>
        <v>総記・科学一般31</v>
      </c>
      <c r="C830">
        <v>57</v>
      </c>
      <c r="D830">
        <v>829</v>
      </c>
      <c r="F830" t="s">
        <v>24</v>
      </c>
      <c r="G830" t="s">
        <v>5022</v>
      </c>
      <c r="H830" t="s">
        <v>1072</v>
      </c>
      <c r="K830" s="50">
        <v>9784817195081</v>
      </c>
      <c r="L830" t="s">
        <v>800</v>
      </c>
      <c r="M830" s="49" t="s">
        <v>801</v>
      </c>
      <c r="O830" s="49" t="s">
        <v>5126</v>
      </c>
      <c r="P830" t="s">
        <v>5127</v>
      </c>
      <c r="Q830" s="51">
        <v>20000</v>
      </c>
      <c r="R830" s="51">
        <v>22000</v>
      </c>
      <c r="S830" t="s">
        <v>5128</v>
      </c>
      <c r="T830" t="s">
        <v>4106</v>
      </c>
      <c r="U830" t="s">
        <v>5129</v>
      </c>
      <c r="V830" t="s">
        <v>5130</v>
      </c>
      <c r="W830" t="s">
        <v>95</v>
      </c>
      <c r="X830" t="s">
        <v>5131</v>
      </c>
      <c r="Y830" s="49">
        <v>829</v>
      </c>
    </row>
    <row r="831" spans="1:25">
      <c r="A831" s="49" t="s">
        <v>25</v>
      </c>
      <c r="B831" s="49" t="str">
        <f>IFERROR(IF(A831="","",A831&amp;COUNTIF(A$2:A831,A831)),"")</f>
        <v>総記・科学一般32</v>
      </c>
      <c r="C831">
        <v>57</v>
      </c>
      <c r="D831">
        <v>830</v>
      </c>
      <c r="F831" t="s">
        <v>24</v>
      </c>
      <c r="G831" t="s">
        <v>5022</v>
      </c>
      <c r="H831" t="s">
        <v>1072</v>
      </c>
      <c r="K831" s="50">
        <v>9784817193070</v>
      </c>
      <c r="L831" t="s">
        <v>800</v>
      </c>
      <c r="M831" s="49" t="s">
        <v>801</v>
      </c>
      <c r="O831" s="49" t="s">
        <v>5132</v>
      </c>
      <c r="P831" t="s">
        <v>5133</v>
      </c>
      <c r="Q831" s="51">
        <v>40000</v>
      </c>
      <c r="R831" s="51">
        <v>44000</v>
      </c>
      <c r="S831" t="s">
        <v>5134</v>
      </c>
      <c r="T831" t="s">
        <v>3634</v>
      </c>
      <c r="U831" t="s">
        <v>5135</v>
      </c>
      <c r="V831" t="s">
        <v>5136</v>
      </c>
      <c r="W831" t="s">
        <v>95</v>
      </c>
      <c r="X831" t="s">
        <v>5137</v>
      </c>
      <c r="Y831" s="49">
        <v>830</v>
      </c>
    </row>
    <row r="832" spans="1:25">
      <c r="A832" s="49" t="s">
        <v>25</v>
      </c>
      <c r="B832" s="49" t="str">
        <f>IFERROR(IF(A832="","",A832&amp;COUNTIF(A$2:A832,A832)),"")</f>
        <v>総記・科学一般33</v>
      </c>
      <c r="C832">
        <v>57</v>
      </c>
      <c r="D832">
        <v>831</v>
      </c>
      <c r="F832" t="s">
        <v>24</v>
      </c>
      <c r="G832" t="s">
        <v>5022</v>
      </c>
      <c r="H832" t="s">
        <v>1072</v>
      </c>
      <c r="K832" s="50">
        <v>9784621306642</v>
      </c>
      <c r="L832" t="s">
        <v>303</v>
      </c>
      <c r="M832" s="49" t="s">
        <v>304</v>
      </c>
      <c r="O832" s="49" t="s">
        <v>5138</v>
      </c>
      <c r="P832" t="s">
        <v>5139</v>
      </c>
      <c r="Q832" s="51">
        <v>24000</v>
      </c>
      <c r="R832" s="51">
        <v>26400</v>
      </c>
      <c r="S832" t="s">
        <v>5140</v>
      </c>
      <c r="T832" t="s">
        <v>3497</v>
      </c>
      <c r="U832" t="s">
        <v>5141</v>
      </c>
      <c r="V832" t="s">
        <v>5142</v>
      </c>
      <c r="W832" t="s">
        <v>95</v>
      </c>
      <c r="X832" t="s">
        <v>5143</v>
      </c>
      <c r="Y832" s="49">
        <v>831</v>
      </c>
    </row>
    <row r="833" spans="1:25">
      <c r="A833" s="49" t="s">
        <v>25</v>
      </c>
      <c r="B833" s="49" t="str">
        <f>IFERROR(IF(A833="","",A833&amp;COUNTIF(A$2:A833,A833)),"")</f>
        <v>総記・科学一般34</v>
      </c>
      <c r="C833">
        <v>57</v>
      </c>
      <c r="D833">
        <v>832</v>
      </c>
      <c r="F833" t="s">
        <v>24</v>
      </c>
      <c r="G833" t="s">
        <v>5022</v>
      </c>
      <c r="H833" t="s">
        <v>1072</v>
      </c>
      <c r="K833" s="50">
        <v>9784621306468</v>
      </c>
      <c r="L833" t="s">
        <v>303</v>
      </c>
      <c r="M833" s="49" t="s">
        <v>304</v>
      </c>
      <c r="O833" s="49" t="s">
        <v>5144</v>
      </c>
      <c r="P833" t="s">
        <v>5145</v>
      </c>
      <c r="Q833" s="51">
        <v>8000</v>
      </c>
      <c r="R833" s="51">
        <v>8800</v>
      </c>
      <c r="S833" t="s">
        <v>5146</v>
      </c>
      <c r="T833" t="s">
        <v>3732</v>
      </c>
      <c r="U833" t="s">
        <v>518</v>
      </c>
      <c r="V833" t="s">
        <v>5147</v>
      </c>
      <c r="W833" t="s">
        <v>95</v>
      </c>
      <c r="X833" t="s">
        <v>5148</v>
      </c>
      <c r="Y833" s="49">
        <v>832</v>
      </c>
    </row>
    <row r="834" spans="1:25">
      <c r="A834" s="49" t="s">
        <v>25</v>
      </c>
      <c r="B834" s="49" t="str">
        <f>IFERROR(IF(A834="","",A834&amp;COUNTIF(A$2:A834,A834)),"")</f>
        <v>総記・科学一般35</v>
      </c>
      <c r="C834">
        <v>57</v>
      </c>
      <c r="D834">
        <v>833</v>
      </c>
      <c r="F834" t="s">
        <v>24</v>
      </c>
      <c r="G834" t="s">
        <v>5022</v>
      </c>
      <c r="H834" t="s">
        <v>1072</v>
      </c>
      <c r="K834" s="50">
        <v>9784623094417</v>
      </c>
      <c r="L834" t="s">
        <v>1296</v>
      </c>
      <c r="M834" s="49" t="s">
        <v>1297</v>
      </c>
      <c r="O834" s="49" t="s">
        <v>5149</v>
      </c>
      <c r="P834" t="s">
        <v>5150</v>
      </c>
      <c r="Q834" s="51">
        <v>3500</v>
      </c>
      <c r="R834" s="51">
        <v>3850</v>
      </c>
      <c r="S834" t="s">
        <v>5151</v>
      </c>
      <c r="T834" t="s">
        <v>3421</v>
      </c>
      <c r="U834" t="s">
        <v>5152</v>
      </c>
      <c r="V834" t="s">
        <v>5153</v>
      </c>
      <c r="W834" t="s">
        <v>95</v>
      </c>
      <c r="X834" t="s">
        <v>5154</v>
      </c>
      <c r="Y834" s="49">
        <v>833</v>
      </c>
    </row>
    <row r="835" spans="1:25">
      <c r="A835" s="49" t="s">
        <v>27</v>
      </c>
      <c r="B835" s="49" t="str">
        <f>IFERROR(IF(A835="","",A835&amp;COUNTIF(A$2:A835,A835)),"")</f>
        <v>論文1</v>
      </c>
      <c r="C835">
        <v>57</v>
      </c>
      <c r="D835">
        <v>834</v>
      </c>
      <c r="F835" t="s">
        <v>26</v>
      </c>
      <c r="G835" t="s">
        <v>5155</v>
      </c>
      <c r="H835" t="s">
        <v>5156</v>
      </c>
      <c r="K835" s="50">
        <v>9784065115022</v>
      </c>
      <c r="L835" t="s">
        <v>332</v>
      </c>
      <c r="M835" s="49" t="s">
        <v>333</v>
      </c>
      <c r="O835" s="49" t="s">
        <v>5157</v>
      </c>
      <c r="P835" t="s">
        <v>5158</v>
      </c>
      <c r="Q835" s="51">
        <v>5000</v>
      </c>
      <c r="R835" s="51">
        <v>5500</v>
      </c>
      <c r="S835" t="s">
        <v>5159</v>
      </c>
      <c r="T835" t="s">
        <v>4940</v>
      </c>
      <c r="U835" t="s">
        <v>1425</v>
      </c>
      <c r="V835" t="s">
        <v>5160</v>
      </c>
      <c r="W835" t="s">
        <v>95</v>
      </c>
      <c r="X835" t="s">
        <v>5161</v>
      </c>
      <c r="Y835" s="49">
        <v>834</v>
      </c>
    </row>
    <row r="836" spans="1:25">
      <c r="A836" s="49" t="s">
        <v>27</v>
      </c>
      <c r="B836" s="49" t="str">
        <f>IFERROR(IF(A836="","",A836&amp;COUNTIF(A$2:A836,A836)),"")</f>
        <v>論文2</v>
      </c>
      <c r="C836">
        <v>57</v>
      </c>
      <c r="D836">
        <v>835</v>
      </c>
      <c r="F836" t="s">
        <v>26</v>
      </c>
      <c r="G836" t="s">
        <v>5155</v>
      </c>
      <c r="H836" t="s">
        <v>5156</v>
      </c>
      <c r="K836" s="50">
        <v>9784061556324</v>
      </c>
      <c r="L836" t="s">
        <v>332</v>
      </c>
      <c r="M836" s="49" t="s">
        <v>333</v>
      </c>
      <c r="O836" s="49" t="s">
        <v>5162</v>
      </c>
      <c r="P836" t="s">
        <v>5163</v>
      </c>
      <c r="Q836" s="51">
        <v>3500</v>
      </c>
      <c r="R836" s="51">
        <v>3850</v>
      </c>
      <c r="S836" t="s">
        <v>5164</v>
      </c>
      <c r="T836" t="s">
        <v>4636</v>
      </c>
      <c r="U836" t="s">
        <v>5165</v>
      </c>
      <c r="V836" t="s">
        <v>5166</v>
      </c>
      <c r="W836" t="s">
        <v>95</v>
      </c>
      <c r="X836" t="s">
        <v>5167</v>
      </c>
      <c r="Y836" s="49">
        <v>835</v>
      </c>
    </row>
    <row r="837" spans="1:25">
      <c r="A837" s="49" t="s">
        <v>27</v>
      </c>
      <c r="B837" s="49" t="str">
        <f>IFERROR(IF(A837="","",A837&amp;COUNTIF(A$2:A837,A837)),"")</f>
        <v>論文3</v>
      </c>
      <c r="C837">
        <v>57</v>
      </c>
      <c r="D837">
        <v>836</v>
      </c>
      <c r="F837" t="s">
        <v>26</v>
      </c>
      <c r="G837" t="s">
        <v>5155</v>
      </c>
      <c r="H837" t="s">
        <v>5156</v>
      </c>
      <c r="K837" s="50">
        <v>9784794221018</v>
      </c>
      <c r="L837" t="s">
        <v>286</v>
      </c>
      <c r="M837" s="49" t="s">
        <v>287</v>
      </c>
      <c r="O837" s="49" t="s">
        <v>5168</v>
      </c>
      <c r="P837" t="s">
        <v>5169</v>
      </c>
      <c r="Q837" s="51">
        <v>1600</v>
      </c>
      <c r="R837" s="51">
        <v>1760</v>
      </c>
      <c r="S837" t="s">
        <v>5170</v>
      </c>
      <c r="T837" t="s">
        <v>5171</v>
      </c>
      <c r="U837" t="s">
        <v>5172</v>
      </c>
      <c r="V837" t="s">
        <v>5173</v>
      </c>
      <c r="W837" t="s">
        <v>95</v>
      </c>
      <c r="X837" t="s">
        <v>5174</v>
      </c>
      <c r="Y837" s="49">
        <v>836</v>
      </c>
    </row>
    <row r="838" spans="1:25">
      <c r="A838" s="49" t="s">
        <v>27</v>
      </c>
      <c r="B838" s="49" t="str">
        <f>IFERROR(IF(A838="","",A838&amp;COUNTIF(A$2:A838,A838)),"")</f>
        <v>論文4</v>
      </c>
      <c r="C838">
        <v>57</v>
      </c>
      <c r="D838">
        <v>837</v>
      </c>
      <c r="F838" t="s">
        <v>26</v>
      </c>
      <c r="G838" t="s">
        <v>5155</v>
      </c>
      <c r="H838" t="s">
        <v>5156</v>
      </c>
      <c r="K838" s="50">
        <v>9784807905669</v>
      </c>
      <c r="L838" t="s">
        <v>295</v>
      </c>
      <c r="M838" s="49" t="s">
        <v>296</v>
      </c>
      <c r="O838" s="49" t="s">
        <v>5175</v>
      </c>
      <c r="P838" t="s">
        <v>5176</v>
      </c>
      <c r="Q838" s="51">
        <v>2600</v>
      </c>
      <c r="R838" s="51">
        <v>2860</v>
      </c>
      <c r="S838" t="s">
        <v>5177</v>
      </c>
      <c r="T838" t="s">
        <v>5178</v>
      </c>
      <c r="U838" t="s">
        <v>1035</v>
      </c>
      <c r="V838" t="s">
        <v>5179</v>
      </c>
      <c r="W838" t="s">
        <v>95</v>
      </c>
      <c r="X838" t="s">
        <v>5180</v>
      </c>
      <c r="Y838" s="49">
        <v>837</v>
      </c>
    </row>
    <row r="839" spans="1:25">
      <c r="A839" s="49" t="s">
        <v>27</v>
      </c>
      <c r="B839" s="49" t="str">
        <f>IFERROR(IF(A839="","",A839&amp;COUNTIF(A$2:A839,A839)),"")</f>
        <v>論文5</v>
      </c>
      <c r="C839">
        <v>57</v>
      </c>
      <c r="D839">
        <v>838</v>
      </c>
      <c r="F839" t="s">
        <v>26</v>
      </c>
      <c r="G839" t="s">
        <v>5155</v>
      </c>
      <c r="H839" t="s">
        <v>5156</v>
      </c>
      <c r="K839" s="50">
        <v>9784823410802</v>
      </c>
      <c r="L839" t="s">
        <v>1248</v>
      </c>
      <c r="M839" s="49" t="s">
        <v>1249</v>
      </c>
      <c r="O839" s="49" t="s">
        <v>5181</v>
      </c>
      <c r="P839" t="s">
        <v>5182</v>
      </c>
      <c r="Q839" s="51">
        <v>2400</v>
      </c>
      <c r="R839" s="51">
        <v>2640</v>
      </c>
      <c r="S839" t="s">
        <v>5183</v>
      </c>
      <c r="T839" t="s">
        <v>3757</v>
      </c>
      <c r="U839" t="s">
        <v>5184</v>
      </c>
      <c r="V839" t="s">
        <v>5185</v>
      </c>
      <c r="W839" t="s">
        <v>95</v>
      </c>
      <c r="X839" t="s">
        <v>5186</v>
      </c>
      <c r="Y839" s="49">
        <v>838</v>
      </c>
    </row>
    <row r="840" spans="1:25">
      <c r="A840" s="49" t="s">
        <v>27</v>
      </c>
      <c r="B840" s="49" t="str">
        <f>IFERROR(IF(A840="","",A840&amp;COUNTIF(A$2:A840,A840)),"")</f>
        <v>論文6</v>
      </c>
      <c r="C840">
        <v>58</v>
      </c>
      <c r="D840">
        <v>839</v>
      </c>
      <c r="F840" t="s">
        <v>26</v>
      </c>
      <c r="G840" t="s">
        <v>5155</v>
      </c>
      <c r="H840" t="s">
        <v>5156</v>
      </c>
      <c r="K840" s="50">
        <v>9784621306208</v>
      </c>
      <c r="L840" t="s">
        <v>303</v>
      </c>
      <c r="M840" s="49" t="s">
        <v>304</v>
      </c>
      <c r="O840" s="49" t="s">
        <v>5187</v>
      </c>
      <c r="P840" t="s">
        <v>5188</v>
      </c>
      <c r="Q840" s="51">
        <v>2600</v>
      </c>
      <c r="R840" s="51">
        <v>2860</v>
      </c>
      <c r="S840" t="s">
        <v>5189</v>
      </c>
      <c r="T840" t="s">
        <v>3388</v>
      </c>
      <c r="U840" t="s">
        <v>5190</v>
      </c>
      <c r="V840" t="s">
        <v>5191</v>
      </c>
      <c r="W840" t="s">
        <v>95</v>
      </c>
      <c r="X840" t="s">
        <v>5192</v>
      </c>
      <c r="Y840" s="49">
        <v>839</v>
      </c>
    </row>
    <row r="841" spans="1:25">
      <c r="A841" s="49" t="s">
        <v>1140</v>
      </c>
      <c r="B841" s="49" t="str">
        <f>IFERROR(IF(A841="","",A841&amp;COUNTIF(A$2:A841,A841)),"")</f>
        <v>哲学・思想・言語27</v>
      </c>
      <c r="C841">
        <v>58</v>
      </c>
      <c r="D841">
        <v>840</v>
      </c>
      <c r="F841" t="s">
        <v>28</v>
      </c>
      <c r="G841" t="s">
        <v>5193</v>
      </c>
      <c r="H841" t="s">
        <v>1141</v>
      </c>
      <c r="K841" s="50">
        <v>9784750354927</v>
      </c>
      <c r="L841" t="s">
        <v>1142</v>
      </c>
      <c r="M841" s="49" t="s">
        <v>1143</v>
      </c>
      <c r="O841" s="49" t="s">
        <v>5194</v>
      </c>
      <c r="P841" t="s">
        <v>5195</v>
      </c>
      <c r="Q841" s="51">
        <v>5400</v>
      </c>
      <c r="R841" s="51">
        <v>5940</v>
      </c>
      <c r="S841" t="s">
        <v>5196</v>
      </c>
      <c r="T841" t="s">
        <v>3356</v>
      </c>
      <c r="U841" t="s">
        <v>1546</v>
      </c>
      <c r="V841" t="s">
        <v>5197</v>
      </c>
      <c r="W841" t="s">
        <v>95</v>
      </c>
      <c r="X841" t="s">
        <v>5198</v>
      </c>
      <c r="Y841" s="49">
        <v>840</v>
      </c>
    </row>
    <row r="842" spans="1:25">
      <c r="A842" s="49" t="s">
        <v>1140</v>
      </c>
      <c r="B842" s="49" t="str">
        <f>IFERROR(IF(A842="","",A842&amp;COUNTIF(A$2:A842,A842)),"")</f>
        <v>哲学・思想・言語28</v>
      </c>
      <c r="C842">
        <v>58</v>
      </c>
      <c r="D842">
        <v>841</v>
      </c>
      <c r="F842" t="s">
        <v>28</v>
      </c>
      <c r="G842" t="s">
        <v>5193</v>
      </c>
      <c r="H842" t="s">
        <v>1141</v>
      </c>
      <c r="K842" s="50">
        <v>9784254510669</v>
      </c>
      <c r="L842" t="s">
        <v>87</v>
      </c>
      <c r="M842" s="49" t="s">
        <v>88</v>
      </c>
      <c r="O842" s="49" t="s">
        <v>5199</v>
      </c>
      <c r="P842" t="s">
        <v>5200</v>
      </c>
      <c r="Q842" s="51">
        <v>12000</v>
      </c>
      <c r="R842" s="51">
        <v>13200</v>
      </c>
      <c r="S842" t="s">
        <v>5201</v>
      </c>
      <c r="T842" t="s">
        <v>3719</v>
      </c>
      <c r="U842" t="s">
        <v>207</v>
      </c>
      <c r="V842" t="s">
        <v>5202</v>
      </c>
      <c r="W842" t="s">
        <v>95</v>
      </c>
      <c r="X842" t="s">
        <v>5203</v>
      </c>
      <c r="Y842" s="49">
        <v>841</v>
      </c>
    </row>
    <row r="843" spans="1:25">
      <c r="A843" s="49" t="s">
        <v>1140</v>
      </c>
      <c r="B843" s="49" t="str">
        <f>IFERROR(IF(A843="","",A843&amp;COUNTIF(A$2:A843,A843)),"")</f>
        <v>哲学・思想・言語29</v>
      </c>
      <c r="C843">
        <v>58</v>
      </c>
      <c r="D843">
        <v>842</v>
      </c>
      <c r="F843" t="s">
        <v>28</v>
      </c>
      <c r="G843" t="s">
        <v>5193</v>
      </c>
      <c r="H843" t="s">
        <v>1141</v>
      </c>
      <c r="K843" s="50">
        <v>9784254510690</v>
      </c>
      <c r="L843" t="s">
        <v>87</v>
      </c>
      <c r="M843" s="49" t="s">
        <v>88</v>
      </c>
      <c r="O843" s="49" t="s">
        <v>5204</v>
      </c>
      <c r="P843" t="s">
        <v>5205</v>
      </c>
      <c r="Q843" s="51">
        <v>15000</v>
      </c>
      <c r="R843" s="51">
        <v>16500</v>
      </c>
      <c r="S843" t="s">
        <v>5206</v>
      </c>
      <c r="T843" t="s">
        <v>3968</v>
      </c>
      <c r="U843" t="s">
        <v>5207</v>
      </c>
      <c r="V843" t="s">
        <v>5208</v>
      </c>
      <c r="W843" t="s">
        <v>95</v>
      </c>
      <c r="X843" t="s">
        <v>5209</v>
      </c>
      <c r="Y843" s="49">
        <v>842</v>
      </c>
    </row>
    <row r="844" spans="1:25">
      <c r="A844" s="49" t="s">
        <v>1140</v>
      </c>
      <c r="B844" s="49" t="str">
        <f>IFERROR(IF(A844="","",A844&amp;COUNTIF(A$2:A844,A844)),"")</f>
        <v>哲学・思想・言語30</v>
      </c>
      <c r="C844">
        <v>58</v>
      </c>
      <c r="D844">
        <v>843</v>
      </c>
      <c r="F844" t="s">
        <v>28</v>
      </c>
      <c r="G844" t="s">
        <v>5193</v>
      </c>
      <c r="H844" t="s">
        <v>1141</v>
      </c>
      <c r="K844" s="50">
        <v>9784254510348</v>
      </c>
      <c r="L844" t="s">
        <v>87</v>
      </c>
      <c r="M844" s="49" t="s">
        <v>88</v>
      </c>
      <c r="O844" s="49" t="s">
        <v>5210</v>
      </c>
      <c r="P844" t="s">
        <v>5211</v>
      </c>
      <c r="Q844" s="51">
        <v>75000</v>
      </c>
      <c r="R844" s="51">
        <v>82500</v>
      </c>
      <c r="S844" t="s">
        <v>5212</v>
      </c>
      <c r="T844" t="s">
        <v>5213</v>
      </c>
      <c r="U844" t="s">
        <v>5214</v>
      </c>
      <c r="V844" t="s">
        <v>5215</v>
      </c>
      <c r="W844" t="s">
        <v>95</v>
      </c>
      <c r="X844" t="s">
        <v>5216</v>
      </c>
      <c r="Y844" s="49">
        <v>843</v>
      </c>
    </row>
    <row r="845" spans="1:25">
      <c r="A845" s="49" t="s">
        <v>1140</v>
      </c>
      <c r="B845" s="49" t="str">
        <f>IFERROR(IF(A845="","",A845&amp;COUNTIF(A$2:A845,A845)),"")</f>
        <v>哲学・思想・言語31</v>
      </c>
      <c r="C845">
        <v>58</v>
      </c>
      <c r="D845">
        <v>844</v>
      </c>
      <c r="F845" t="s">
        <v>28</v>
      </c>
      <c r="G845" t="s">
        <v>5193</v>
      </c>
      <c r="H845" t="s">
        <v>1141</v>
      </c>
      <c r="K845" s="50">
        <v>9784305708779</v>
      </c>
      <c r="L845" t="s">
        <v>2938</v>
      </c>
      <c r="M845" s="49" t="s">
        <v>2939</v>
      </c>
      <c r="O845" s="49" t="s">
        <v>5217</v>
      </c>
      <c r="P845" t="s">
        <v>5218</v>
      </c>
      <c r="Q845" s="51">
        <v>18000</v>
      </c>
      <c r="R845" s="51">
        <v>19800</v>
      </c>
      <c r="S845" t="s">
        <v>5219</v>
      </c>
      <c r="T845" s="17">
        <v>43647</v>
      </c>
      <c r="U845" t="s">
        <v>5220</v>
      </c>
      <c r="V845" t="s">
        <v>5221</v>
      </c>
      <c r="W845" t="s">
        <v>95</v>
      </c>
      <c r="X845" t="s">
        <v>5222</v>
      </c>
      <c r="Y845" s="49">
        <v>844</v>
      </c>
    </row>
    <row r="846" spans="1:25">
      <c r="A846" s="49" t="s">
        <v>1140</v>
      </c>
      <c r="B846" s="49" t="str">
        <f>IFERROR(IF(A846="","",A846&amp;COUNTIF(A$2:A846,A846)),"")</f>
        <v>哲学・思想・言語32</v>
      </c>
      <c r="C846">
        <v>58</v>
      </c>
      <c r="D846">
        <v>845</v>
      </c>
      <c r="F846" t="s">
        <v>28</v>
      </c>
      <c r="G846" t="s">
        <v>5193</v>
      </c>
      <c r="H846" t="s">
        <v>1141</v>
      </c>
      <c r="K846" s="50">
        <v>9784909832696</v>
      </c>
      <c r="L846" t="s">
        <v>1150</v>
      </c>
      <c r="M846" s="49" t="s">
        <v>1151</v>
      </c>
      <c r="O846" s="49" t="s">
        <v>5223</v>
      </c>
      <c r="P846" t="s">
        <v>5224</v>
      </c>
      <c r="Q846" s="51">
        <v>2700</v>
      </c>
      <c r="R846" s="51">
        <v>2970</v>
      </c>
      <c r="S846" t="s">
        <v>5225</v>
      </c>
      <c r="T846" s="17">
        <v>44896</v>
      </c>
      <c r="U846" t="s">
        <v>1161</v>
      </c>
      <c r="V846" t="s">
        <v>5226</v>
      </c>
      <c r="W846" t="s">
        <v>95</v>
      </c>
      <c r="X846" t="s">
        <v>5227</v>
      </c>
      <c r="Y846" s="49">
        <v>845</v>
      </c>
    </row>
    <row r="847" spans="1:25">
      <c r="A847" s="49" t="s">
        <v>1140</v>
      </c>
      <c r="B847" s="49" t="str">
        <f>IFERROR(IF(A847="","",A847&amp;COUNTIF(A$2:A847,A847)),"")</f>
        <v>哲学・思想・言語33</v>
      </c>
      <c r="C847">
        <v>58</v>
      </c>
      <c r="D847">
        <v>846</v>
      </c>
      <c r="F847" t="s">
        <v>28</v>
      </c>
      <c r="G847" t="s">
        <v>5193</v>
      </c>
      <c r="H847" t="s">
        <v>1141</v>
      </c>
      <c r="K847" s="50">
        <v>9784798502885</v>
      </c>
      <c r="L847" t="s">
        <v>1590</v>
      </c>
      <c r="M847" s="49" t="s">
        <v>1591</v>
      </c>
      <c r="O847" s="49" t="s">
        <v>5228</v>
      </c>
      <c r="P847" t="s">
        <v>5229</v>
      </c>
      <c r="Q847" s="51">
        <v>8800</v>
      </c>
      <c r="R847" s="51">
        <v>9680</v>
      </c>
      <c r="S847" t="s">
        <v>5230</v>
      </c>
      <c r="T847" t="s">
        <v>3689</v>
      </c>
      <c r="U847" t="s">
        <v>5231</v>
      </c>
      <c r="V847" t="s">
        <v>5232</v>
      </c>
      <c r="W847" t="s">
        <v>95</v>
      </c>
      <c r="X847" t="s">
        <v>5233</v>
      </c>
      <c r="Y847" s="49">
        <v>846</v>
      </c>
    </row>
    <row r="848" spans="1:25">
      <c r="A848" s="49" t="s">
        <v>1140</v>
      </c>
      <c r="B848" s="49" t="str">
        <f>IFERROR(IF(A848="","",A848&amp;COUNTIF(A$2:A848,A848)),"")</f>
        <v>哲学・思想・言語34</v>
      </c>
      <c r="C848">
        <v>58</v>
      </c>
      <c r="D848">
        <v>847</v>
      </c>
      <c r="F848" t="s">
        <v>28</v>
      </c>
      <c r="G848" t="s">
        <v>5193</v>
      </c>
      <c r="H848" t="s">
        <v>1141</v>
      </c>
      <c r="K848" s="50">
        <v>9784875025382</v>
      </c>
      <c r="L848" t="s">
        <v>475</v>
      </c>
      <c r="M848" s="49" t="s">
        <v>476</v>
      </c>
      <c r="O848" s="49" t="s">
        <v>5234</v>
      </c>
      <c r="P848" t="s">
        <v>5235</v>
      </c>
      <c r="Q848" s="51">
        <v>12000</v>
      </c>
      <c r="R848" s="51">
        <v>13200</v>
      </c>
      <c r="S848" t="s">
        <v>5236</v>
      </c>
      <c r="T848" t="s">
        <v>3375</v>
      </c>
      <c r="U848" t="s">
        <v>5237</v>
      </c>
      <c r="V848" t="s">
        <v>5238</v>
      </c>
      <c r="W848" t="s">
        <v>293</v>
      </c>
      <c r="X848" t="s">
        <v>5239</v>
      </c>
      <c r="Y848" s="49">
        <v>847</v>
      </c>
    </row>
    <row r="849" spans="1:25">
      <c r="A849" s="49" t="s">
        <v>1140</v>
      </c>
      <c r="B849" s="49" t="str">
        <f>IFERROR(IF(A849="","",A849&amp;COUNTIF(A$2:A849,A849)),"")</f>
        <v>哲学・思想・言語35</v>
      </c>
      <c r="C849">
        <v>58</v>
      </c>
      <c r="D849">
        <v>848</v>
      </c>
      <c r="F849" t="s">
        <v>28</v>
      </c>
      <c r="G849" t="s">
        <v>5193</v>
      </c>
      <c r="H849" t="s">
        <v>1141</v>
      </c>
      <c r="L849" t="s">
        <v>475</v>
      </c>
      <c r="M849" s="49" t="s">
        <v>476</v>
      </c>
      <c r="O849" s="49" t="s">
        <v>5240</v>
      </c>
      <c r="P849" t="s">
        <v>5241</v>
      </c>
      <c r="Q849" s="51">
        <v>100400</v>
      </c>
      <c r="R849" s="51">
        <v>110440</v>
      </c>
      <c r="S849" t="s">
        <v>5242</v>
      </c>
      <c r="T849" t="s">
        <v>4535</v>
      </c>
      <c r="U849" t="s">
        <v>1907</v>
      </c>
      <c r="V849" t="s">
        <v>5243</v>
      </c>
      <c r="W849" t="s">
        <v>293</v>
      </c>
      <c r="X849" t="s">
        <v>5244</v>
      </c>
      <c r="Y849" s="49">
        <v>848</v>
      </c>
    </row>
    <row r="850" spans="1:25">
      <c r="A850" s="49" t="s">
        <v>1140</v>
      </c>
      <c r="B850" s="49" t="str">
        <f>IFERROR(IF(A850="","",A850&amp;COUNTIF(A$2:A850,A850)),"")</f>
        <v>哲学・思想・言語36</v>
      </c>
      <c r="C850">
        <v>58</v>
      </c>
      <c r="D850">
        <v>849</v>
      </c>
      <c r="F850" t="s">
        <v>28</v>
      </c>
      <c r="G850" t="s">
        <v>5193</v>
      </c>
      <c r="H850" t="s">
        <v>1141</v>
      </c>
      <c r="K850" s="50">
        <v>9784771035348</v>
      </c>
      <c r="L850" t="s">
        <v>1199</v>
      </c>
      <c r="M850" s="49" t="s">
        <v>1200</v>
      </c>
      <c r="O850" s="49" t="s">
        <v>5245</v>
      </c>
      <c r="P850" t="s">
        <v>5246</v>
      </c>
      <c r="Q850" s="51">
        <v>6000</v>
      </c>
      <c r="R850" s="51">
        <v>6600</v>
      </c>
      <c r="S850" t="s">
        <v>5247</v>
      </c>
      <c r="T850" t="s">
        <v>3757</v>
      </c>
      <c r="U850" t="s">
        <v>5248</v>
      </c>
      <c r="V850" t="s">
        <v>5249</v>
      </c>
      <c r="W850" t="s">
        <v>95</v>
      </c>
      <c r="X850" t="s">
        <v>5250</v>
      </c>
      <c r="Y850" s="49">
        <v>849</v>
      </c>
    </row>
    <row r="851" spans="1:25">
      <c r="A851" s="49" t="s">
        <v>1140</v>
      </c>
      <c r="B851" s="49" t="str">
        <f>IFERROR(IF(A851="","",A851&amp;COUNTIF(A$2:A851,A851)),"")</f>
        <v>哲学・思想・言語37</v>
      </c>
      <c r="C851">
        <v>58</v>
      </c>
      <c r="D851">
        <v>850</v>
      </c>
      <c r="F851" t="s">
        <v>28</v>
      </c>
      <c r="G851" t="s">
        <v>5193</v>
      </c>
      <c r="H851" t="s">
        <v>1141</v>
      </c>
      <c r="K851" s="50">
        <v>9784771034631</v>
      </c>
      <c r="L851" t="s">
        <v>1199</v>
      </c>
      <c r="M851" s="49" t="s">
        <v>1200</v>
      </c>
      <c r="O851" s="49" t="s">
        <v>5251</v>
      </c>
      <c r="P851" t="s">
        <v>5252</v>
      </c>
      <c r="Q851" s="51">
        <v>5400</v>
      </c>
      <c r="R851" s="51">
        <v>5940</v>
      </c>
      <c r="S851" t="s">
        <v>5253</v>
      </c>
      <c r="T851" t="s">
        <v>3881</v>
      </c>
      <c r="U851" t="s">
        <v>4100</v>
      </c>
      <c r="V851" t="s">
        <v>5254</v>
      </c>
      <c r="W851" t="s">
        <v>95</v>
      </c>
      <c r="X851" t="s">
        <v>5255</v>
      </c>
      <c r="Y851" s="49">
        <v>850</v>
      </c>
    </row>
    <row r="852" spans="1:25">
      <c r="A852" s="49" t="s">
        <v>1140</v>
      </c>
      <c r="B852" s="49" t="str">
        <f>IFERROR(IF(A852="","",A852&amp;COUNTIF(A$2:A852,A852)),"")</f>
        <v>哲学・思想・言語38</v>
      </c>
      <c r="C852">
        <v>58</v>
      </c>
      <c r="D852">
        <v>851</v>
      </c>
      <c r="F852" t="s">
        <v>28</v>
      </c>
      <c r="G852" t="s">
        <v>5193</v>
      </c>
      <c r="H852" t="s">
        <v>1141</v>
      </c>
      <c r="K852" s="50">
        <v>9784771021686</v>
      </c>
      <c r="L852" t="s">
        <v>1199</v>
      </c>
      <c r="M852" s="49" t="s">
        <v>1200</v>
      </c>
      <c r="O852" s="49" t="s">
        <v>5256</v>
      </c>
      <c r="P852" t="s">
        <v>5252</v>
      </c>
      <c r="Q852" s="51">
        <v>5200</v>
      </c>
      <c r="R852" s="51">
        <v>5720</v>
      </c>
      <c r="S852" t="s">
        <v>5257</v>
      </c>
      <c r="T852" t="s">
        <v>5258</v>
      </c>
      <c r="U852" t="s">
        <v>5259</v>
      </c>
      <c r="V852" t="s">
        <v>5260</v>
      </c>
      <c r="W852" t="s">
        <v>95</v>
      </c>
      <c r="X852" t="s">
        <v>5261</v>
      </c>
      <c r="Y852" s="49">
        <v>851</v>
      </c>
    </row>
    <row r="853" spans="1:25">
      <c r="A853" s="49" t="s">
        <v>1140</v>
      </c>
      <c r="B853" s="49" t="str">
        <f>IFERROR(IF(A853="","",A853&amp;COUNTIF(A$2:A853,A853)),"")</f>
        <v>哲学・思想・言語39</v>
      </c>
      <c r="C853">
        <v>58</v>
      </c>
      <c r="D853">
        <v>852</v>
      </c>
      <c r="F853" t="s">
        <v>28</v>
      </c>
      <c r="G853" t="s">
        <v>5193</v>
      </c>
      <c r="H853" t="s">
        <v>1141</v>
      </c>
      <c r="K853" s="50">
        <v>9784771034228</v>
      </c>
      <c r="L853" t="s">
        <v>1199</v>
      </c>
      <c r="M853" s="49" t="s">
        <v>1200</v>
      </c>
      <c r="O853" s="49" t="s">
        <v>5262</v>
      </c>
      <c r="P853" t="s">
        <v>5263</v>
      </c>
      <c r="Q853" s="51">
        <v>11100</v>
      </c>
      <c r="R853" s="51">
        <v>12210</v>
      </c>
      <c r="S853" t="s">
        <v>5264</v>
      </c>
      <c r="T853" t="s">
        <v>3640</v>
      </c>
      <c r="U853" t="s">
        <v>3163</v>
      </c>
      <c r="V853" t="s">
        <v>5265</v>
      </c>
      <c r="W853" t="s">
        <v>95</v>
      </c>
      <c r="X853" t="s">
        <v>5266</v>
      </c>
      <c r="Y853" s="49">
        <v>852</v>
      </c>
    </row>
    <row r="854" spans="1:25">
      <c r="A854" s="49" t="s">
        <v>1140</v>
      </c>
      <c r="B854" s="49" t="str">
        <f>IFERROR(IF(A854="","",A854&amp;COUNTIF(A$2:A854,A854)),"")</f>
        <v>哲学・思想・言語40</v>
      </c>
      <c r="C854">
        <v>58</v>
      </c>
      <c r="D854">
        <v>853</v>
      </c>
      <c r="F854" t="s">
        <v>28</v>
      </c>
      <c r="G854" t="s">
        <v>5193</v>
      </c>
      <c r="H854" t="s">
        <v>1141</v>
      </c>
      <c r="K854" s="50">
        <v>9784384060522</v>
      </c>
      <c r="L854" t="s">
        <v>1604</v>
      </c>
      <c r="M854" s="49" t="s">
        <v>1605</v>
      </c>
      <c r="O854" s="49" t="s">
        <v>5267</v>
      </c>
      <c r="P854" t="s">
        <v>5268</v>
      </c>
      <c r="Q854" s="51">
        <v>3000</v>
      </c>
      <c r="R854" s="51">
        <v>3300</v>
      </c>
      <c r="S854" t="s">
        <v>5269</v>
      </c>
      <c r="T854" t="s">
        <v>3671</v>
      </c>
      <c r="U854" t="s">
        <v>5270</v>
      </c>
      <c r="V854" t="s">
        <v>5271</v>
      </c>
      <c r="W854" t="s">
        <v>95</v>
      </c>
      <c r="X854" t="s">
        <v>5272</v>
      </c>
      <c r="Y854" s="49">
        <v>853</v>
      </c>
    </row>
    <row r="855" spans="1:25">
      <c r="A855" s="49" t="s">
        <v>1140</v>
      </c>
      <c r="B855" s="49" t="str">
        <f>IFERROR(IF(A855="","",A855&amp;COUNTIF(A$2:A855,A855)),"")</f>
        <v>哲学・思想・言語41</v>
      </c>
      <c r="C855">
        <v>59</v>
      </c>
      <c r="D855">
        <v>854</v>
      </c>
      <c r="F855" t="s">
        <v>28</v>
      </c>
      <c r="G855" t="s">
        <v>5193</v>
      </c>
      <c r="H855" t="s">
        <v>1141</v>
      </c>
      <c r="K855" s="50">
        <v>9784385365046</v>
      </c>
      <c r="L855" t="s">
        <v>4295</v>
      </c>
      <c r="M855" s="49" t="s">
        <v>4296</v>
      </c>
      <c r="O855" s="49" t="s">
        <v>5273</v>
      </c>
      <c r="P855" t="s">
        <v>5274</v>
      </c>
      <c r="Q855" s="51">
        <v>5000</v>
      </c>
      <c r="R855" s="51">
        <v>5500</v>
      </c>
      <c r="S855" t="s">
        <v>5275</v>
      </c>
      <c r="T855" t="s">
        <v>4229</v>
      </c>
      <c r="U855" t="s">
        <v>5276</v>
      </c>
      <c r="V855" t="s">
        <v>5277</v>
      </c>
      <c r="W855" t="s">
        <v>95</v>
      </c>
      <c r="X855" t="s">
        <v>5278</v>
      </c>
      <c r="Y855" s="49">
        <v>854</v>
      </c>
    </row>
    <row r="856" spans="1:25">
      <c r="A856" s="49" t="s">
        <v>1140</v>
      </c>
      <c r="B856" s="49" t="str">
        <f>IFERROR(IF(A856="","",A856&amp;COUNTIF(A$2:A856,A856)),"")</f>
        <v>哲学・思想・言語42</v>
      </c>
      <c r="C856">
        <v>59</v>
      </c>
      <c r="D856">
        <v>855</v>
      </c>
      <c r="F856" t="s">
        <v>28</v>
      </c>
      <c r="G856" t="s">
        <v>5193</v>
      </c>
      <c r="H856" t="s">
        <v>1141</v>
      </c>
      <c r="K856" s="50">
        <v>9784385162478</v>
      </c>
      <c r="L856" t="s">
        <v>4295</v>
      </c>
      <c r="M856" s="49" t="s">
        <v>4296</v>
      </c>
      <c r="O856" s="49" t="s">
        <v>5279</v>
      </c>
      <c r="P856" t="s">
        <v>5280</v>
      </c>
      <c r="Q856" s="51">
        <v>4200</v>
      </c>
      <c r="R856" s="51">
        <v>4620</v>
      </c>
      <c r="S856" t="s">
        <v>5281</v>
      </c>
      <c r="T856" t="s">
        <v>3898</v>
      </c>
      <c r="U856" t="s">
        <v>4483</v>
      </c>
      <c r="V856" t="s">
        <v>5282</v>
      </c>
      <c r="W856" t="s">
        <v>95</v>
      </c>
      <c r="X856" t="s">
        <v>5283</v>
      </c>
      <c r="Y856" s="49">
        <v>855</v>
      </c>
    </row>
    <row r="857" spans="1:25">
      <c r="A857" s="49" t="s">
        <v>1140</v>
      </c>
      <c r="B857" s="49" t="str">
        <f>IFERROR(IF(A857="","",A857&amp;COUNTIF(A$2:A857,A857)),"")</f>
        <v>哲学・思想・言語43</v>
      </c>
      <c r="C857">
        <v>59</v>
      </c>
      <c r="D857">
        <v>856</v>
      </c>
      <c r="F857" t="s">
        <v>28</v>
      </c>
      <c r="G857" t="s">
        <v>5193</v>
      </c>
      <c r="H857" t="s">
        <v>1141</v>
      </c>
      <c r="K857" s="50">
        <v>9784393323304</v>
      </c>
      <c r="L857" t="s">
        <v>1223</v>
      </c>
      <c r="M857" s="49" t="s">
        <v>1224</v>
      </c>
      <c r="O857" s="49" t="s">
        <v>5284</v>
      </c>
      <c r="P857" t="s">
        <v>5285</v>
      </c>
      <c r="Q857" s="51">
        <v>4800</v>
      </c>
      <c r="R857" s="51">
        <v>5280</v>
      </c>
      <c r="S857" t="s">
        <v>5286</v>
      </c>
      <c r="T857" s="17">
        <v>40148</v>
      </c>
      <c r="U857" t="s">
        <v>5287</v>
      </c>
      <c r="V857" t="s">
        <v>5288</v>
      </c>
      <c r="W857" t="s">
        <v>95</v>
      </c>
      <c r="X857" t="s">
        <v>5289</v>
      </c>
      <c r="Y857" s="49">
        <v>856</v>
      </c>
    </row>
    <row r="858" spans="1:25">
      <c r="A858" s="49" t="s">
        <v>1140</v>
      </c>
      <c r="B858" s="49" t="str">
        <f>IFERROR(IF(A858="","",A858&amp;COUNTIF(A$2:A858,A858)),"")</f>
        <v>哲学・思想・言語44</v>
      </c>
      <c r="C858">
        <v>59</v>
      </c>
      <c r="D858">
        <v>857</v>
      </c>
      <c r="F858" t="s">
        <v>28</v>
      </c>
      <c r="G858" t="s">
        <v>5193</v>
      </c>
      <c r="H858" t="s">
        <v>1141</v>
      </c>
      <c r="K858" s="50">
        <v>9784393323243</v>
      </c>
      <c r="L858" t="s">
        <v>1223</v>
      </c>
      <c r="M858" s="49" t="s">
        <v>1224</v>
      </c>
      <c r="O858" s="49" t="s">
        <v>5290</v>
      </c>
      <c r="P858" t="s">
        <v>5291</v>
      </c>
      <c r="Q858" s="51">
        <v>3600</v>
      </c>
      <c r="R858" s="51">
        <v>3960</v>
      </c>
      <c r="S858" t="s">
        <v>5292</v>
      </c>
      <c r="T858" t="s">
        <v>5293</v>
      </c>
      <c r="U858" t="s">
        <v>5294</v>
      </c>
      <c r="V858" t="s">
        <v>5295</v>
      </c>
      <c r="W858" t="s">
        <v>95</v>
      </c>
      <c r="X858" t="s">
        <v>5296</v>
      </c>
      <c r="Y858" s="49">
        <v>857</v>
      </c>
    </row>
    <row r="859" spans="1:25">
      <c r="A859" s="49" t="s">
        <v>1140</v>
      </c>
      <c r="B859" s="49" t="str">
        <f>IFERROR(IF(A859="","",A859&amp;COUNTIF(A$2:A859,A859)),"")</f>
        <v>哲学・思想・言語45</v>
      </c>
      <c r="C859">
        <v>59</v>
      </c>
      <c r="D859">
        <v>858</v>
      </c>
      <c r="F859" t="s">
        <v>28</v>
      </c>
      <c r="G859" t="s">
        <v>5193</v>
      </c>
      <c r="H859" t="s">
        <v>1141</v>
      </c>
      <c r="K859" s="50">
        <v>9784393323908</v>
      </c>
      <c r="L859" t="s">
        <v>1223</v>
      </c>
      <c r="M859" s="49" t="s">
        <v>1224</v>
      </c>
      <c r="O859" s="49" t="s">
        <v>5297</v>
      </c>
      <c r="P859" t="s">
        <v>5298</v>
      </c>
      <c r="Q859" s="51">
        <v>4800</v>
      </c>
      <c r="R859" s="51">
        <v>5280</v>
      </c>
      <c r="S859" t="s">
        <v>5299</v>
      </c>
      <c r="T859" t="s">
        <v>3497</v>
      </c>
      <c r="U859" t="s">
        <v>5300</v>
      </c>
      <c r="V859" t="s">
        <v>5301</v>
      </c>
      <c r="W859" t="s">
        <v>95</v>
      </c>
      <c r="X859" t="s">
        <v>5302</v>
      </c>
      <c r="Y859" s="49">
        <v>858</v>
      </c>
    </row>
    <row r="860" spans="1:25">
      <c r="A860" s="49" t="s">
        <v>1140</v>
      </c>
      <c r="B860" s="49" t="str">
        <f>IFERROR(IF(A860="","",A860&amp;COUNTIF(A$2:A860,A860)),"")</f>
        <v>哲学・思想・言語46</v>
      </c>
      <c r="C860">
        <v>59</v>
      </c>
      <c r="D860">
        <v>859</v>
      </c>
      <c r="F860" t="s">
        <v>28</v>
      </c>
      <c r="G860" t="s">
        <v>5193</v>
      </c>
      <c r="H860" t="s">
        <v>1141</v>
      </c>
      <c r="K860" s="50">
        <v>9784409041222</v>
      </c>
      <c r="L860" t="s">
        <v>1231</v>
      </c>
      <c r="M860" s="49" t="s">
        <v>1232</v>
      </c>
      <c r="O860" s="49" t="s">
        <v>5303</v>
      </c>
      <c r="P860" t="s">
        <v>5304</v>
      </c>
      <c r="Q860" s="51">
        <v>6800</v>
      </c>
      <c r="R860" s="51">
        <v>7480</v>
      </c>
      <c r="S860" t="s">
        <v>5305</v>
      </c>
      <c r="T860" t="s">
        <v>3369</v>
      </c>
      <c r="U860" t="s">
        <v>1391</v>
      </c>
      <c r="V860" t="s">
        <v>5306</v>
      </c>
      <c r="W860" t="s">
        <v>95</v>
      </c>
      <c r="X860" t="s">
        <v>5307</v>
      </c>
      <c r="Y860" s="49">
        <v>859</v>
      </c>
    </row>
    <row r="861" spans="1:25">
      <c r="A861" s="49" t="s">
        <v>1140</v>
      </c>
      <c r="B861" s="49" t="str">
        <f>IFERROR(IF(A861="","",A861&amp;COUNTIF(A$2:A861,A861)),"")</f>
        <v>哲学・思想・言語47</v>
      </c>
      <c r="C861">
        <v>59</v>
      </c>
      <c r="D861">
        <v>860</v>
      </c>
      <c r="F861" t="s">
        <v>28</v>
      </c>
      <c r="G861" t="s">
        <v>5193</v>
      </c>
      <c r="H861" t="s">
        <v>1141</v>
      </c>
      <c r="K861" s="50">
        <v>9784794225573</v>
      </c>
      <c r="L861" t="s">
        <v>286</v>
      </c>
      <c r="M861" s="49" t="s">
        <v>287</v>
      </c>
      <c r="O861" s="49" t="s">
        <v>5308</v>
      </c>
      <c r="P861" t="s">
        <v>5309</v>
      </c>
      <c r="Q861" s="51">
        <v>1500</v>
      </c>
      <c r="R861" s="51">
        <v>1650</v>
      </c>
      <c r="S861" t="s">
        <v>5310</v>
      </c>
      <c r="T861" t="s">
        <v>5311</v>
      </c>
      <c r="U861" t="s">
        <v>5312</v>
      </c>
      <c r="V861" t="s">
        <v>5313</v>
      </c>
      <c r="W861" t="s">
        <v>95</v>
      </c>
      <c r="X861" t="s">
        <v>5314</v>
      </c>
      <c r="Y861" s="49">
        <v>860</v>
      </c>
    </row>
    <row r="862" spans="1:25">
      <c r="A862" s="49" t="s">
        <v>1140</v>
      </c>
      <c r="B862" s="49" t="str">
        <f>IFERROR(IF(A862="","",A862&amp;COUNTIF(A$2:A862,A862)),"")</f>
        <v>哲学・思想・言語48</v>
      </c>
      <c r="C862">
        <v>59</v>
      </c>
      <c r="D862">
        <v>861</v>
      </c>
      <c r="F862" t="s">
        <v>28</v>
      </c>
      <c r="G862" t="s">
        <v>5193</v>
      </c>
      <c r="H862" t="s">
        <v>1141</v>
      </c>
      <c r="K862" s="50">
        <v>9784480072900</v>
      </c>
      <c r="L862" t="s">
        <v>4303</v>
      </c>
      <c r="M862" s="49" t="s">
        <v>4304</v>
      </c>
      <c r="O862" s="49" t="s">
        <v>5315</v>
      </c>
      <c r="P862" t="s">
        <v>5316</v>
      </c>
      <c r="Q862" s="51">
        <v>8510</v>
      </c>
      <c r="R862" s="51">
        <v>9361</v>
      </c>
      <c r="S862" t="s">
        <v>5317</v>
      </c>
      <c r="T862" s="17">
        <v>44166</v>
      </c>
      <c r="U862" t="s">
        <v>5318</v>
      </c>
      <c r="V862" t="s">
        <v>5319</v>
      </c>
      <c r="W862" t="s">
        <v>293</v>
      </c>
      <c r="X862" t="s">
        <v>5320</v>
      </c>
      <c r="Y862" s="49">
        <v>861</v>
      </c>
    </row>
    <row r="863" spans="1:25">
      <c r="A863" s="49" t="s">
        <v>1140</v>
      </c>
      <c r="B863" s="49" t="str">
        <f>IFERROR(IF(A863="","",A863&amp;COUNTIF(A$2:A863,A863)),"")</f>
        <v>哲学・思想・言語49</v>
      </c>
      <c r="C863">
        <v>59</v>
      </c>
      <c r="D863">
        <v>862</v>
      </c>
      <c r="F863" t="s">
        <v>28</v>
      </c>
      <c r="G863" t="s">
        <v>5193</v>
      </c>
      <c r="H863" t="s">
        <v>1141</v>
      </c>
      <c r="K863" s="50">
        <v>9784480867377</v>
      </c>
      <c r="L863" t="s">
        <v>4303</v>
      </c>
      <c r="M863" s="49" t="s">
        <v>4304</v>
      </c>
      <c r="O863" s="49" t="s">
        <v>5321</v>
      </c>
      <c r="P863" t="s">
        <v>5322</v>
      </c>
      <c r="Q863" s="51">
        <v>6300</v>
      </c>
      <c r="R863" s="51">
        <v>6930</v>
      </c>
      <c r="S863" t="s">
        <v>5323</v>
      </c>
      <c r="T863" t="s">
        <v>3497</v>
      </c>
      <c r="U863" t="s">
        <v>5207</v>
      </c>
      <c r="V863" t="s">
        <v>5324</v>
      </c>
      <c r="W863" t="s">
        <v>95</v>
      </c>
      <c r="X863" t="s">
        <v>5325</v>
      </c>
      <c r="Y863" s="49">
        <v>862</v>
      </c>
    </row>
    <row r="864" spans="1:25">
      <c r="A864" s="49" t="s">
        <v>1140</v>
      </c>
      <c r="B864" s="49" t="str">
        <f>IFERROR(IF(A864="","",A864&amp;COUNTIF(A$2:A864,A864)),"")</f>
        <v>哲学・思想・言語50</v>
      </c>
      <c r="C864">
        <v>59</v>
      </c>
      <c r="D864">
        <v>863</v>
      </c>
      <c r="F864" t="s">
        <v>28</v>
      </c>
      <c r="G864" t="s">
        <v>5193</v>
      </c>
      <c r="H864" t="s">
        <v>1141</v>
      </c>
      <c r="K864" s="50">
        <v>9784480847522</v>
      </c>
      <c r="L864" t="s">
        <v>4303</v>
      </c>
      <c r="M864" s="49" t="s">
        <v>4304</v>
      </c>
      <c r="O864" s="49" t="s">
        <v>5326</v>
      </c>
      <c r="P864" t="s">
        <v>5327</v>
      </c>
      <c r="Q864" s="51">
        <v>4400</v>
      </c>
      <c r="R864" s="51">
        <v>4840</v>
      </c>
      <c r="S864" t="s">
        <v>5328</v>
      </c>
      <c r="T864" t="s">
        <v>3363</v>
      </c>
      <c r="U864" t="s">
        <v>5329</v>
      </c>
      <c r="V864" t="s">
        <v>5330</v>
      </c>
      <c r="W864" t="s">
        <v>95</v>
      </c>
      <c r="X864" t="s">
        <v>5331</v>
      </c>
      <c r="Y864" s="49">
        <v>863</v>
      </c>
    </row>
    <row r="865" spans="1:25">
      <c r="A865" s="49" t="s">
        <v>1140</v>
      </c>
      <c r="B865" s="49" t="str">
        <f>IFERROR(IF(A865="","",A865&amp;COUNTIF(A$2:A865,A865)),"")</f>
        <v>哲学・思想・言語51</v>
      </c>
      <c r="C865">
        <v>59</v>
      </c>
      <c r="D865">
        <v>864</v>
      </c>
      <c r="F865" t="s">
        <v>28</v>
      </c>
      <c r="G865" t="s">
        <v>5193</v>
      </c>
      <c r="H865" t="s">
        <v>1141</v>
      </c>
      <c r="K865" s="50">
        <v>9784480788009</v>
      </c>
      <c r="L865" t="s">
        <v>4303</v>
      </c>
      <c r="M865" s="49" t="s">
        <v>4304</v>
      </c>
      <c r="O865" s="49" t="s">
        <v>5332</v>
      </c>
      <c r="P865" t="s">
        <v>5333</v>
      </c>
      <c r="Q865" s="51">
        <v>26200</v>
      </c>
      <c r="R865" s="51">
        <v>28820</v>
      </c>
      <c r="S865" t="s">
        <v>5334</v>
      </c>
      <c r="T865" t="s">
        <v>4174</v>
      </c>
      <c r="U865" t="s">
        <v>480</v>
      </c>
      <c r="V865" t="s">
        <v>5335</v>
      </c>
      <c r="W865" t="s">
        <v>293</v>
      </c>
      <c r="X865" t="s">
        <v>5336</v>
      </c>
      <c r="Y865" s="49">
        <v>864</v>
      </c>
    </row>
    <row r="866" spans="1:25">
      <c r="A866" s="49" t="s">
        <v>1140</v>
      </c>
      <c r="B866" s="49" t="str">
        <f>IFERROR(IF(A866="","",A866&amp;COUNTIF(A$2:A866,A866)),"")</f>
        <v>哲学・思想・言語52</v>
      </c>
      <c r="C866">
        <v>59</v>
      </c>
      <c r="D866">
        <v>865</v>
      </c>
      <c r="F866" t="s">
        <v>28</v>
      </c>
      <c r="G866" t="s">
        <v>5193</v>
      </c>
      <c r="H866" t="s">
        <v>1141</v>
      </c>
      <c r="K866" s="50">
        <v>9784815805234</v>
      </c>
      <c r="L866" t="s">
        <v>1902</v>
      </c>
      <c r="M866" s="49" t="s">
        <v>1903</v>
      </c>
      <c r="O866" s="49" t="s">
        <v>5337</v>
      </c>
      <c r="P866" t="s">
        <v>5338</v>
      </c>
      <c r="Q866" s="51">
        <v>5700</v>
      </c>
      <c r="R866" s="51">
        <v>6270</v>
      </c>
      <c r="S866" t="s">
        <v>5339</v>
      </c>
      <c r="T866" s="17">
        <v>38626</v>
      </c>
      <c r="U866" t="s">
        <v>5340</v>
      </c>
      <c r="V866" t="s">
        <v>5341</v>
      </c>
      <c r="W866" t="s">
        <v>95</v>
      </c>
      <c r="X866" t="s">
        <v>5342</v>
      </c>
      <c r="Y866" s="49">
        <v>865</v>
      </c>
    </row>
    <row r="867" spans="1:25">
      <c r="A867" s="49" t="s">
        <v>1140</v>
      </c>
      <c r="B867" s="49" t="str">
        <f>IFERROR(IF(A867="","",A867&amp;COUNTIF(A$2:A867,A867)),"")</f>
        <v>哲学・思想・言語53</v>
      </c>
      <c r="C867">
        <v>59</v>
      </c>
      <c r="D867">
        <v>866</v>
      </c>
      <c r="F867" t="s">
        <v>28</v>
      </c>
      <c r="G867" t="s">
        <v>5193</v>
      </c>
      <c r="H867" t="s">
        <v>1141</v>
      </c>
      <c r="K867" s="50">
        <v>9784815810665</v>
      </c>
      <c r="L867" t="s">
        <v>1902</v>
      </c>
      <c r="M867" s="49" t="s">
        <v>1903</v>
      </c>
      <c r="O867" s="49" t="s">
        <v>5343</v>
      </c>
      <c r="P867" t="s">
        <v>5344</v>
      </c>
      <c r="Q867" s="51">
        <v>5000</v>
      </c>
      <c r="R867" s="51">
        <v>5500</v>
      </c>
      <c r="S867" t="s">
        <v>5345</v>
      </c>
      <c r="T867" s="17">
        <v>44652</v>
      </c>
      <c r="U867" t="s">
        <v>2188</v>
      </c>
      <c r="V867" t="s">
        <v>5346</v>
      </c>
      <c r="W867" t="s">
        <v>95</v>
      </c>
      <c r="X867" t="s">
        <v>5347</v>
      </c>
      <c r="Y867" s="49">
        <v>866</v>
      </c>
    </row>
    <row r="868" spans="1:25">
      <c r="A868" s="49" t="s">
        <v>1140</v>
      </c>
      <c r="B868" s="49" t="str">
        <f>IFERROR(IF(A868="","",A868&amp;COUNTIF(A$2:A868,A868)),"")</f>
        <v>哲学・思想・言語54</v>
      </c>
      <c r="C868">
        <v>59</v>
      </c>
      <c r="D868">
        <v>867</v>
      </c>
      <c r="F868" t="s">
        <v>28</v>
      </c>
      <c r="G868" t="s">
        <v>5193</v>
      </c>
      <c r="H868" t="s">
        <v>1141</v>
      </c>
      <c r="K868" s="50">
        <v>9784815810672</v>
      </c>
      <c r="L868" t="s">
        <v>1902</v>
      </c>
      <c r="M868" s="49" t="s">
        <v>1903</v>
      </c>
      <c r="O868" s="49" t="s">
        <v>5348</v>
      </c>
      <c r="P868" t="s">
        <v>5349</v>
      </c>
      <c r="Q868" s="51">
        <v>4500</v>
      </c>
      <c r="R868" s="51">
        <v>4950</v>
      </c>
      <c r="S868" t="s">
        <v>5350</v>
      </c>
      <c r="T868" s="17">
        <v>44652</v>
      </c>
      <c r="U868" t="s">
        <v>2848</v>
      </c>
      <c r="V868" t="s">
        <v>5351</v>
      </c>
      <c r="W868" t="s">
        <v>95</v>
      </c>
      <c r="X868" t="s">
        <v>5352</v>
      </c>
      <c r="Y868" s="49">
        <v>867</v>
      </c>
    </row>
    <row r="869" spans="1:25">
      <c r="A869" s="49" t="s">
        <v>1140</v>
      </c>
      <c r="B869" s="49" t="str">
        <f>IFERROR(IF(A869="","",A869&amp;COUNTIF(A$2:A869,A869)),"")</f>
        <v>哲学・思想・言語55</v>
      </c>
      <c r="C869">
        <v>59</v>
      </c>
      <c r="D869">
        <v>868</v>
      </c>
      <c r="F869" t="s">
        <v>28</v>
      </c>
      <c r="G869" t="s">
        <v>5193</v>
      </c>
      <c r="H869" t="s">
        <v>1141</v>
      </c>
      <c r="K869" s="50">
        <v>9784816929472</v>
      </c>
      <c r="L869" t="s">
        <v>2166</v>
      </c>
      <c r="M869" s="49" t="s">
        <v>2167</v>
      </c>
      <c r="O869" s="49" t="s">
        <v>5353</v>
      </c>
      <c r="P869" t="s">
        <v>5354</v>
      </c>
      <c r="Q869" s="51">
        <v>15000</v>
      </c>
      <c r="R869" s="51">
        <v>16500</v>
      </c>
      <c r="S869" t="s">
        <v>5355</v>
      </c>
      <c r="T869" t="s">
        <v>3369</v>
      </c>
      <c r="U869" t="s">
        <v>504</v>
      </c>
      <c r="V869" t="s">
        <v>5356</v>
      </c>
      <c r="W869" t="s">
        <v>95</v>
      </c>
      <c r="X869" t="s">
        <v>5357</v>
      </c>
      <c r="Y869" s="49">
        <v>868</v>
      </c>
    </row>
    <row r="870" spans="1:25">
      <c r="A870" s="49" t="s">
        <v>1140</v>
      </c>
      <c r="B870" s="49" t="str">
        <f>IFERROR(IF(A870="","",A870&amp;COUNTIF(A$2:A870,A870)),"")</f>
        <v>哲学・思想・言語56</v>
      </c>
      <c r="C870">
        <v>59</v>
      </c>
      <c r="D870">
        <v>869</v>
      </c>
      <c r="F870" t="s">
        <v>28</v>
      </c>
      <c r="G870" t="s">
        <v>5193</v>
      </c>
      <c r="H870" t="s">
        <v>1141</v>
      </c>
      <c r="K870" s="50">
        <v>9784582703634</v>
      </c>
      <c r="L870" t="s">
        <v>550</v>
      </c>
      <c r="M870" s="49" t="s">
        <v>551</v>
      </c>
      <c r="O870" s="49" t="s">
        <v>5358</v>
      </c>
      <c r="P870" t="s">
        <v>5359</v>
      </c>
      <c r="Q870" s="51">
        <v>4800</v>
      </c>
      <c r="R870" s="51">
        <v>5280</v>
      </c>
      <c r="S870" t="s">
        <v>5360</v>
      </c>
      <c r="T870" t="s">
        <v>3582</v>
      </c>
      <c r="U870" t="s">
        <v>5361</v>
      </c>
      <c r="V870" t="s">
        <v>5362</v>
      </c>
      <c r="W870" t="s">
        <v>95</v>
      </c>
      <c r="X870" t="s">
        <v>5363</v>
      </c>
      <c r="Y870" s="49">
        <v>869</v>
      </c>
    </row>
    <row r="871" spans="1:25">
      <c r="A871" s="49" t="s">
        <v>1140</v>
      </c>
      <c r="B871" s="49" t="str">
        <f>IFERROR(IF(A871="","",A871&amp;COUNTIF(A$2:A871,A871)),"")</f>
        <v>哲学・思想・言語57</v>
      </c>
      <c r="C871">
        <v>60</v>
      </c>
      <c r="D871">
        <v>870</v>
      </c>
      <c r="F871" t="s">
        <v>28</v>
      </c>
      <c r="G871" t="s">
        <v>5193</v>
      </c>
      <c r="H871" t="s">
        <v>1141</v>
      </c>
      <c r="K871" s="50">
        <v>9784831516053</v>
      </c>
      <c r="L871" t="s">
        <v>1271</v>
      </c>
      <c r="M871" s="49" t="s">
        <v>1272</v>
      </c>
      <c r="O871" s="49" t="s">
        <v>5364</v>
      </c>
      <c r="P871" t="s">
        <v>5365</v>
      </c>
      <c r="Q871" s="51">
        <v>90000</v>
      </c>
      <c r="R871" s="51">
        <v>99000</v>
      </c>
      <c r="S871" t="s">
        <v>5366</v>
      </c>
      <c r="T871" t="s">
        <v>3375</v>
      </c>
      <c r="U871" t="s">
        <v>5367</v>
      </c>
      <c r="V871" t="s">
        <v>5368</v>
      </c>
      <c r="W871" t="s">
        <v>95</v>
      </c>
      <c r="X871" t="s">
        <v>5369</v>
      </c>
      <c r="Y871" s="49">
        <v>870</v>
      </c>
    </row>
    <row r="872" spans="1:25">
      <c r="A872" s="49" t="s">
        <v>1140</v>
      </c>
      <c r="B872" s="49" t="str">
        <f>IFERROR(IF(A872="","",A872&amp;COUNTIF(A$2:A872,A872)),"")</f>
        <v>哲学・思想・言語58</v>
      </c>
      <c r="C872">
        <v>60</v>
      </c>
      <c r="D872">
        <v>871</v>
      </c>
      <c r="F872" t="s">
        <v>28</v>
      </c>
      <c r="G872" t="s">
        <v>5193</v>
      </c>
      <c r="H872" t="s">
        <v>1141</v>
      </c>
      <c r="K872" s="50">
        <v>9784831877611</v>
      </c>
      <c r="L872" t="s">
        <v>1363</v>
      </c>
      <c r="M872" s="49" t="s">
        <v>1364</v>
      </c>
      <c r="O872" s="49" t="s">
        <v>5370</v>
      </c>
      <c r="P872" t="s">
        <v>5371</v>
      </c>
      <c r="Q872" s="51">
        <v>5000</v>
      </c>
      <c r="R872" s="51">
        <v>5500</v>
      </c>
      <c r="S872" t="s">
        <v>5372</v>
      </c>
      <c r="T872" t="s">
        <v>3369</v>
      </c>
      <c r="U872" t="s">
        <v>2116</v>
      </c>
      <c r="V872" t="s">
        <v>5373</v>
      </c>
      <c r="W872" t="s">
        <v>95</v>
      </c>
      <c r="X872" t="s">
        <v>5374</v>
      </c>
      <c r="Y872" s="49">
        <v>871</v>
      </c>
    </row>
    <row r="873" spans="1:25">
      <c r="A873" s="49" t="s">
        <v>1140</v>
      </c>
      <c r="B873" s="49" t="str">
        <f>IFERROR(IF(A873="","",A873&amp;COUNTIF(A$2:A873,A873)),"")</f>
        <v>哲学・思想・言語59</v>
      </c>
      <c r="C873">
        <v>60</v>
      </c>
      <c r="D873">
        <v>872</v>
      </c>
      <c r="F873" t="s">
        <v>28</v>
      </c>
      <c r="G873" t="s">
        <v>5193</v>
      </c>
      <c r="H873" t="s">
        <v>1141</v>
      </c>
      <c r="K873" s="50">
        <v>9784831877628</v>
      </c>
      <c r="L873" t="s">
        <v>1363</v>
      </c>
      <c r="M873" s="49" t="s">
        <v>1364</v>
      </c>
      <c r="O873" s="49" t="s">
        <v>5375</v>
      </c>
      <c r="P873" t="s">
        <v>5371</v>
      </c>
      <c r="Q873" s="51">
        <v>5000</v>
      </c>
      <c r="R873" s="51">
        <v>5500</v>
      </c>
      <c r="S873" t="s">
        <v>5376</v>
      </c>
      <c r="T873" t="s">
        <v>3369</v>
      </c>
      <c r="U873" t="s">
        <v>3550</v>
      </c>
      <c r="V873" t="s">
        <v>5377</v>
      </c>
      <c r="W873" t="s">
        <v>95</v>
      </c>
      <c r="X873" t="s">
        <v>5378</v>
      </c>
      <c r="Y873" s="49">
        <v>872</v>
      </c>
    </row>
    <row r="874" spans="1:25">
      <c r="A874" s="49" t="s">
        <v>1140</v>
      </c>
      <c r="B874" s="49" t="str">
        <f>IFERROR(IF(A874="","",A874&amp;COUNTIF(A$2:A874,A874)),"")</f>
        <v>哲学・思想・言語60</v>
      </c>
      <c r="C874">
        <v>60</v>
      </c>
      <c r="D874">
        <v>873</v>
      </c>
      <c r="F874" t="s">
        <v>28</v>
      </c>
      <c r="G874" t="s">
        <v>5193</v>
      </c>
      <c r="H874" t="s">
        <v>1141</v>
      </c>
      <c r="K874" s="50">
        <v>9784621307649</v>
      </c>
      <c r="L874" t="s">
        <v>303</v>
      </c>
      <c r="M874" s="49" t="s">
        <v>304</v>
      </c>
      <c r="O874" s="49" t="s">
        <v>5379</v>
      </c>
      <c r="P874" t="s">
        <v>5380</v>
      </c>
      <c r="Q874" s="51">
        <v>3200</v>
      </c>
      <c r="R874" s="51">
        <v>3520</v>
      </c>
      <c r="S874" t="s">
        <v>5381</v>
      </c>
      <c r="T874" t="s">
        <v>3671</v>
      </c>
      <c r="U874" t="s">
        <v>1863</v>
      </c>
      <c r="V874" t="s">
        <v>5382</v>
      </c>
      <c r="W874" t="s">
        <v>95</v>
      </c>
      <c r="X874" t="s">
        <v>5383</v>
      </c>
      <c r="Y874" s="49">
        <v>873</v>
      </c>
    </row>
    <row r="875" spans="1:25">
      <c r="A875" s="49" t="s">
        <v>1140</v>
      </c>
      <c r="B875" s="49" t="str">
        <f>IFERROR(IF(A875="","",A875&amp;COUNTIF(A$2:A875,A875)),"")</f>
        <v>哲学・思想・言語61</v>
      </c>
      <c r="C875">
        <v>60</v>
      </c>
      <c r="D875">
        <v>874</v>
      </c>
      <c r="F875" t="s">
        <v>28</v>
      </c>
      <c r="G875" t="s">
        <v>5193</v>
      </c>
      <c r="H875" t="s">
        <v>1141</v>
      </c>
      <c r="K875" s="50">
        <v>9784621303412</v>
      </c>
      <c r="L875" t="s">
        <v>303</v>
      </c>
      <c r="M875" s="49" t="s">
        <v>304</v>
      </c>
      <c r="O875" s="49" t="s">
        <v>5384</v>
      </c>
      <c r="P875" t="s">
        <v>5385</v>
      </c>
      <c r="Q875" s="51">
        <v>20000</v>
      </c>
      <c r="R875" s="51">
        <v>22000</v>
      </c>
      <c r="S875" t="s">
        <v>5386</v>
      </c>
      <c r="T875" t="s">
        <v>5041</v>
      </c>
      <c r="U875" t="s">
        <v>5387</v>
      </c>
      <c r="V875" t="s">
        <v>5388</v>
      </c>
      <c r="W875" t="s">
        <v>95</v>
      </c>
      <c r="X875" t="s">
        <v>5389</v>
      </c>
      <c r="Y875" s="49">
        <v>874</v>
      </c>
    </row>
    <row r="876" spans="1:25">
      <c r="A876" s="49" t="s">
        <v>1140</v>
      </c>
      <c r="B876" s="49" t="str">
        <f>IFERROR(IF(A876="","",A876&amp;COUNTIF(A$2:A876,A876)),"")</f>
        <v>哲学・思想・言語62</v>
      </c>
      <c r="C876">
        <v>60</v>
      </c>
      <c r="D876">
        <v>875</v>
      </c>
      <c r="F876" t="s">
        <v>28</v>
      </c>
      <c r="G876" t="s">
        <v>5193</v>
      </c>
      <c r="H876" t="s">
        <v>1141</v>
      </c>
      <c r="K876" s="50">
        <v>9784621306949</v>
      </c>
      <c r="L876" t="s">
        <v>303</v>
      </c>
      <c r="M876" s="49" t="s">
        <v>304</v>
      </c>
      <c r="O876" s="49" t="s">
        <v>5390</v>
      </c>
      <c r="P876" t="s">
        <v>5391</v>
      </c>
      <c r="Q876" s="51">
        <v>20000</v>
      </c>
      <c r="R876" s="51">
        <v>22000</v>
      </c>
      <c r="S876" t="s">
        <v>5392</v>
      </c>
      <c r="T876" t="s">
        <v>3497</v>
      </c>
      <c r="U876" t="s">
        <v>5393</v>
      </c>
      <c r="V876" t="s">
        <v>5394</v>
      </c>
      <c r="W876" t="s">
        <v>95</v>
      </c>
      <c r="X876" t="s">
        <v>5395</v>
      </c>
      <c r="Y876" s="49">
        <v>875</v>
      </c>
    </row>
    <row r="877" spans="1:25">
      <c r="A877" s="49" t="s">
        <v>1140</v>
      </c>
      <c r="B877" s="49" t="str">
        <f>IFERROR(IF(A877="","",A877&amp;COUNTIF(A$2:A877,A877)),"")</f>
        <v>哲学・思想・言語63</v>
      </c>
      <c r="C877">
        <v>60</v>
      </c>
      <c r="D877">
        <v>876</v>
      </c>
      <c r="F877" t="s">
        <v>28</v>
      </c>
      <c r="G877" t="s">
        <v>5193</v>
      </c>
      <c r="H877" t="s">
        <v>1141</v>
      </c>
      <c r="K877" s="50">
        <v>9784621304587</v>
      </c>
      <c r="L877" t="s">
        <v>303</v>
      </c>
      <c r="M877" s="49" t="s">
        <v>304</v>
      </c>
      <c r="O877" s="49" t="s">
        <v>5396</v>
      </c>
      <c r="P877" t="s">
        <v>5397</v>
      </c>
      <c r="Q877" s="51">
        <v>22000</v>
      </c>
      <c r="R877" s="51">
        <v>24200</v>
      </c>
      <c r="S877" t="s">
        <v>5398</v>
      </c>
      <c r="T877" t="s">
        <v>3903</v>
      </c>
      <c r="U877" t="s">
        <v>5399</v>
      </c>
      <c r="V877" t="s">
        <v>5400</v>
      </c>
      <c r="W877" t="s">
        <v>95</v>
      </c>
      <c r="X877" t="s">
        <v>5401</v>
      </c>
      <c r="Y877" s="49">
        <v>876</v>
      </c>
    </row>
    <row r="878" spans="1:25">
      <c r="A878" s="49" t="s">
        <v>1140</v>
      </c>
      <c r="B878" s="49" t="str">
        <f>IFERROR(IF(A878="","",A878&amp;COUNTIF(A$2:A878,A878)),"")</f>
        <v>哲学・思想・言語64</v>
      </c>
      <c r="C878">
        <v>60</v>
      </c>
      <c r="D878">
        <v>877</v>
      </c>
      <c r="F878" t="s">
        <v>28</v>
      </c>
      <c r="G878" t="s">
        <v>5193</v>
      </c>
      <c r="H878" t="s">
        <v>1141</v>
      </c>
      <c r="K878" s="50">
        <v>9784623089307</v>
      </c>
      <c r="L878" t="s">
        <v>1296</v>
      </c>
      <c r="M878" s="49" t="s">
        <v>1297</v>
      </c>
      <c r="O878" s="49" t="s">
        <v>5402</v>
      </c>
      <c r="P878" t="s">
        <v>5403</v>
      </c>
      <c r="Q878" s="51">
        <v>4500</v>
      </c>
      <c r="R878" s="51">
        <v>4950</v>
      </c>
      <c r="S878" t="s">
        <v>5404</v>
      </c>
      <c r="T878" t="s">
        <v>3497</v>
      </c>
      <c r="U878" t="s">
        <v>5405</v>
      </c>
      <c r="V878" t="s">
        <v>5406</v>
      </c>
      <c r="W878" t="s">
        <v>95</v>
      </c>
      <c r="X878" t="s">
        <v>5407</v>
      </c>
      <c r="Y878" s="49">
        <v>877</v>
      </c>
    </row>
    <row r="879" spans="1:25">
      <c r="A879" s="49" t="s">
        <v>1140</v>
      </c>
      <c r="B879" s="49" t="str">
        <f>IFERROR(IF(A879="","",A879&amp;COUNTIF(A$2:A879,A879)),"")</f>
        <v>哲学・思想・言語65</v>
      </c>
      <c r="C879">
        <v>60</v>
      </c>
      <c r="D879">
        <v>878</v>
      </c>
      <c r="F879" t="s">
        <v>28</v>
      </c>
      <c r="G879" t="s">
        <v>5193</v>
      </c>
      <c r="H879" t="s">
        <v>1141</v>
      </c>
      <c r="K879" s="50">
        <v>9784625464058</v>
      </c>
      <c r="L879" t="s">
        <v>3131</v>
      </c>
      <c r="M879" s="49" t="s">
        <v>3132</v>
      </c>
      <c r="O879" s="49" t="s">
        <v>5408</v>
      </c>
      <c r="P879" t="s">
        <v>5409</v>
      </c>
      <c r="Q879" s="51">
        <v>8000</v>
      </c>
      <c r="R879" s="51">
        <v>8800</v>
      </c>
      <c r="S879" t="s">
        <v>5410</v>
      </c>
      <c r="T879" t="s">
        <v>3837</v>
      </c>
      <c r="U879" t="s">
        <v>2873</v>
      </c>
      <c r="V879" t="s">
        <v>5411</v>
      </c>
      <c r="W879" t="s">
        <v>95</v>
      </c>
      <c r="X879" t="s">
        <v>5412</v>
      </c>
      <c r="Y879" s="49">
        <v>878</v>
      </c>
    </row>
    <row r="880" spans="1:25">
      <c r="A880" s="49" t="s">
        <v>1140</v>
      </c>
      <c r="B880" s="49" t="str">
        <f>IFERROR(IF(A880="","",A880&amp;COUNTIF(A$2:A880,A880)),"")</f>
        <v>哲学・思想・言語66</v>
      </c>
      <c r="C880">
        <v>60</v>
      </c>
      <c r="D880">
        <v>879</v>
      </c>
      <c r="F880" t="s">
        <v>28</v>
      </c>
      <c r="G880" t="s">
        <v>5193</v>
      </c>
      <c r="H880" t="s">
        <v>1141</v>
      </c>
      <c r="K880" s="50">
        <v>9784634622104</v>
      </c>
      <c r="L880" t="s">
        <v>2046</v>
      </c>
      <c r="M880" s="49" t="s">
        <v>2047</v>
      </c>
      <c r="O880" s="49" t="s">
        <v>5413</v>
      </c>
      <c r="P880" t="s">
        <v>5414</v>
      </c>
      <c r="Q880" s="51">
        <v>8500</v>
      </c>
      <c r="R880" s="51">
        <v>9350</v>
      </c>
      <c r="S880" t="s">
        <v>5415</v>
      </c>
      <c r="T880" t="s">
        <v>5416</v>
      </c>
      <c r="U880" t="s">
        <v>5417</v>
      </c>
      <c r="V880" t="s">
        <v>5418</v>
      </c>
      <c r="W880" t="s">
        <v>95</v>
      </c>
      <c r="X880" t="s">
        <v>5419</v>
      </c>
      <c r="Y880" s="49">
        <v>879</v>
      </c>
    </row>
    <row r="881" spans="1:25">
      <c r="A881" s="49" t="s">
        <v>1140</v>
      </c>
      <c r="B881" s="49" t="str">
        <f>IFERROR(IF(A881="","",A881&amp;COUNTIF(A$2:A881,A881)),"")</f>
        <v>哲学・思想・言語67</v>
      </c>
      <c r="C881">
        <v>60</v>
      </c>
      <c r="D881">
        <v>880</v>
      </c>
      <c r="F881" t="s">
        <v>28</v>
      </c>
      <c r="G881" t="s">
        <v>5193</v>
      </c>
      <c r="H881" t="s">
        <v>1141</v>
      </c>
      <c r="K881" s="50">
        <v>9784843362921</v>
      </c>
      <c r="L881" t="s">
        <v>1310</v>
      </c>
      <c r="M881" s="49" t="s">
        <v>1311</v>
      </c>
      <c r="O881" s="49" t="s">
        <v>5420</v>
      </c>
      <c r="P881" t="s">
        <v>5421</v>
      </c>
      <c r="Q881" s="51">
        <v>288000</v>
      </c>
      <c r="R881" s="51">
        <v>316800</v>
      </c>
      <c r="S881" t="s">
        <v>5422</v>
      </c>
      <c r="T881" t="s">
        <v>5423</v>
      </c>
      <c r="U881" t="s">
        <v>5424</v>
      </c>
      <c r="V881" t="s">
        <v>5425</v>
      </c>
      <c r="W881" t="s">
        <v>95</v>
      </c>
      <c r="X881" t="s">
        <v>5426</v>
      </c>
      <c r="Y881" s="49">
        <v>880</v>
      </c>
    </row>
    <row r="882" spans="1:25">
      <c r="A882" s="49" t="s">
        <v>1140</v>
      </c>
      <c r="B882" s="49" t="str">
        <f>IFERROR(IF(A882="","",A882&amp;COUNTIF(A$2:A882,A882)),"")</f>
        <v>哲学・思想・言語68</v>
      </c>
      <c r="C882">
        <v>60</v>
      </c>
      <c r="D882">
        <v>881</v>
      </c>
      <c r="F882" t="s">
        <v>28</v>
      </c>
      <c r="G882" t="s">
        <v>5193</v>
      </c>
      <c r="H882" t="s">
        <v>1141</v>
      </c>
      <c r="K882" s="50">
        <v>9784843360576</v>
      </c>
      <c r="L882" t="s">
        <v>1310</v>
      </c>
      <c r="M882" s="49" t="s">
        <v>1311</v>
      </c>
      <c r="O882" s="49" t="s">
        <v>5427</v>
      </c>
      <c r="P882" t="s">
        <v>5428</v>
      </c>
      <c r="Q882" s="51">
        <v>8500</v>
      </c>
      <c r="R882" s="51">
        <v>9350</v>
      </c>
      <c r="S882" t="s">
        <v>5429</v>
      </c>
      <c r="T882" t="s">
        <v>5430</v>
      </c>
      <c r="U882" t="s">
        <v>5431</v>
      </c>
      <c r="V882" t="s">
        <v>5432</v>
      </c>
      <c r="W882" t="s">
        <v>95</v>
      </c>
      <c r="X882" t="s">
        <v>5433</v>
      </c>
      <c r="Y882" s="49">
        <v>881</v>
      </c>
    </row>
    <row r="883" spans="1:25">
      <c r="A883" s="49" t="s">
        <v>31</v>
      </c>
      <c r="B883" s="49" t="str">
        <f>IFERROR(IF(A883="","",A883&amp;COUNTIF(A$2:A883,A883)),"")</f>
        <v>宗教20</v>
      </c>
      <c r="C883">
        <v>60</v>
      </c>
      <c r="D883">
        <v>882</v>
      </c>
      <c r="F883" t="s">
        <v>30</v>
      </c>
      <c r="G883" t="s">
        <v>5434</v>
      </c>
      <c r="H883" t="s">
        <v>1319</v>
      </c>
      <c r="K883" s="50">
        <v>9784750514444</v>
      </c>
      <c r="L883" t="s">
        <v>1679</v>
      </c>
      <c r="M883" s="49" t="s">
        <v>1680</v>
      </c>
      <c r="O883" s="49" t="s">
        <v>5435</v>
      </c>
      <c r="P883" t="s">
        <v>5436</v>
      </c>
      <c r="Q883" s="51">
        <v>3700</v>
      </c>
      <c r="R883" s="51">
        <v>4070</v>
      </c>
      <c r="S883" t="s">
        <v>5437</v>
      </c>
      <c r="T883" t="s">
        <v>5438</v>
      </c>
      <c r="U883" t="s">
        <v>5439</v>
      </c>
      <c r="V883" t="s">
        <v>5440</v>
      </c>
      <c r="W883" t="s">
        <v>95</v>
      </c>
      <c r="X883" t="s">
        <v>5441</v>
      </c>
      <c r="Y883" s="49">
        <v>882</v>
      </c>
    </row>
    <row r="884" spans="1:25">
      <c r="A884" s="49" t="s">
        <v>31</v>
      </c>
      <c r="B884" s="49" t="str">
        <f>IFERROR(IF(A884="","",A884&amp;COUNTIF(A$2:A884,A884)),"")</f>
        <v>宗教21</v>
      </c>
      <c r="C884">
        <v>60</v>
      </c>
      <c r="D884">
        <v>883</v>
      </c>
      <c r="F884" t="s">
        <v>30</v>
      </c>
      <c r="G884" t="s">
        <v>5434</v>
      </c>
      <c r="H884" t="s">
        <v>1319</v>
      </c>
      <c r="K884" s="50">
        <v>9784305709745</v>
      </c>
      <c r="L884" t="s">
        <v>2938</v>
      </c>
      <c r="M884" s="49" t="s">
        <v>2939</v>
      </c>
      <c r="O884" s="49" t="s">
        <v>5442</v>
      </c>
      <c r="P884" t="s">
        <v>5443</v>
      </c>
      <c r="Q884" s="51">
        <v>7000</v>
      </c>
      <c r="R884" s="51">
        <v>7700</v>
      </c>
      <c r="S884" t="s">
        <v>5444</v>
      </c>
      <c r="T884" t="s">
        <v>3369</v>
      </c>
      <c r="U884" t="s">
        <v>5445</v>
      </c>
      <c r="V884" t="s">
        <v>5446</v>
      </c>
      <c r="W884" t="s">
        <v>95</v>
      </c>
      <c r="X884" t="s">
        <v>5447</v>
      </c>
      <c r="Y884" s="49">
        <v>883</v>
      </c>
    </row>
    <row r="885" spans="1:25">
      <c r="A885" s="49" t="s">
        <v>31</v>
      </c>
      <c r="B885" s="49" t="str">
        <f>IFERROR(IF(A885="","",A885&amp;COUNTIF(A$2:A885,A885)),"")</f>
        <v>宗教22</v>
      </c>
      <c r="C885">
        <v>60</v>
      </c>
      <c r="D885">
        <v>884</v>
      </c>
      <c r="F885" t="s">
        <v>30</v>
      </c>
      <c r="G885" t="s">
        <v>5434</v>
      </c>
      <c r="H885" t="s">
        <v>1319</v>
      </c>
      <c r="K885" s="50">
        <v>9784771034730</v>
      </c>
      <c r="L885" t="s">
        <v>1199</v>
      </c>
      <c r="M885" s="49" t="s">
        <v>1200</v>
      </c>
      <c r="O885" s="49" t="s">
        <v>5448</v>
      </c>
      <c r="P885" t="s">
        <v>5449</v>
      </c>
      <c r="Q885" s="51">
        <v>5800</v>
      </c>
      <c r="R885" s="51">
        <v>6380</v>
      </c>
      <c r="S885" t="s">
        <v>5450</v>
      </c>
      <c r="T885" t="s">
        <v>3363</v>
      </c>
      <c r="U885" t="s">
        <v>5270</v>
      </c>
      <c r="V885" t="s">
        <v>5451</v>
      </c>
      <c r="W885" t="s">
        <v>95</v>
      </c>
      <c r="X885" t="s">
        <v>5452</v>
      </c>
      <c r="Y885" s="49">
        <v>884</v>
      </c>
    </row>
    <row r="886" spans="1:25">
      <c r="A886" s="49" t="s">
        <v>31</v>
      </c>
      <c r="B886" s="49" t="str">
        <f>IFERROR(IF(A886="","",A886&amp;COUNTIF(A$2:A886,A886)),"")</f>
        <v>宗教23</v>
      </c>
      <c r="C886">
        <v>61</v>
      </c>
      <c r="D886">
        <v>885</v>
      </c>
      <c r="F886" t="s">
        <v>30</v>
      </c>
      <c r="G886" t="s">
        <v>5434</v>
      </c>
      <c r="H886" t="s">
        <v>1319</v>
      </c>
      <c r="K886" s="50">
        <v>9784787220950</v>
      </c>
      <c r="L886" t="s">
        <v>2138</v>
      </c>
      <c r="M886" s="49" t="s">
        <v>2139</v>
      </c>
      <c r="O886" s="49" t="s">
        <v>5453</v>
      </c>
      <c r="P886" t="s">
        <v>5454</v>
      </c>
      <c r="Q886" s="51">
        <v>3800</v>
      </c>
      <c r="R886" s="51">
        <v>4180</v>
      </c>
      <c r="S886" t="s">
        <v>5455</v>
      </c>
      <c r="T886" t="s">
        <v>4229</v>
      </c>
      <c r="U886" t="s">
        <v>1863</v>
      </c>
      <c r="V886" t="s">
        <v>5456</v>
      </c>
      <c r="W886" t="s">
        <v>95</v>
      </c>
      <c r="X886" t="s">
        <v>5457</v>
      </c>
      <c r="Y886" s="49">
        <v>885</v>
      </c>
    </row>
    <row r="887" spans="1:25">
      <c r="A887" s="49" t="s">
        <v>31</v>
      </c>
      <c r="B887" s="49" t="str">
        <f>IFERROR(IF(A887="","",A887&amp;COUNTIF(A$2:A887,A887)),"")</f>
        <v>宗教24</v>
      </c>
      <c r="C887">
        <v>61</v>
      </c>
      <c r="D887">
        <v>886</v>
      </c>
      <c r="F887" t="s">
        <v>30</v>
      </c>
      <c r="G887" t="s">
        <v>5434</v>
      </c>
      <c r="H887" t="s">
        <v>1319</v>
      </c>
      <c r="K887" s="50">
        <v>9784469012903</v>
      </c>
      <c r="L887" t="s">
        <v>1125</v>
      </c>
      <c r="M887" s="49" t="s">
        <v>1126</v>
      </c>
      <c r="O887" s="49" t="s">
        <v>5458</v>
      </c>
      <c r="P887" t="s">
        <v>5459</v>
      </c>
      <c r="Q887" s="51">
        <v>4000</v>
      </c>
      <c r="R887" s="51">
        <v>4400</v>
      </c>
      <c r="S887" t="s">
        <v>5460</v>
      </c>
      <c r="T887" t="s">
        <v>3881</v>
      </c>
      <c r="U887" t="s">
        <v>2664</v>
      </c>
      <c r="V887" t="s">
        <v>5461</v>
      </c>
      <c r="W887" t="s">
        <v>95</v>
      </c>
      <c r="X887" t="s">
        <v>5462</v>
      </c>
      <c r="Y887" s="49">
        <v>886</v>
      </c>
    </row>
    <row r="888" spans="1:25">
      <c r="A888" s="49" t="s">
        <v>31</v>
      </c>
      <c r="B888" s="49" t="str">
        <f>IFERROR(IF(A888="","",A888&amp;COUNTIF(A$2:A888,A888)),"")</f>
        <v>宗教25</v>
      </c>
      <c r="C888">
        <v>61</v>
      </c>
      <c r="D888">
        <v>887</v>
      </c>
      <c r="F888" t="s">
        <v>30</v>
      </c>
      <c r="G888" t="s">
        <v>5434</v>
      </c>
      <c r="H888" t="s">
        <v>1319</v>
      </c>
      <c r="K888" s="50">
        <v>9784469012897</v>
      </c>
      <c r="L888" t="s">
        <v>1125</v>
      </c>
      <c r="M888" s="49" t="s">
        <v>1126</v>
      </c>
      <c r="O888" s="49" t="s">
        <v>5463</v>
      </c>
      <c r="P888" t="s">
        <v>5464</v>
      </c>
      <c r="Q888" s="51">
        <v>22000</v>
      </c>
      <c r="R888" s="51">
        <v>24200</v>
      </c>
      <c r="S888" t="s">
        <v>5465</v>
      </c>
      <c r="T888" t="s">
        <v>3434</v>
      </c>
      <c r="U888" t="s">
        <v>5466</v>
      </c>
      <c r="V888" t="s">
        <v>5467</v>
      </c>
      <c r="W888" t="s">
        <v>95</v>
      </c>
      <c r="X888" t="s">
        <v>5468</v>
      </c>
      <c r="Y888" s="49">
        <v>887</v>
      </c>
    </row>
    <row r="889" spans="1:25">
      <c r="A889" s="49" t="s">
        <v>31</v>
      </c>
      <c r="B889" s="49" t="str">
        <f>IFERROR(IF(A889="","",A889&amp;COUNTIF(A$2:A889,A889)),"")</f>
        <v>宗教26</v>
      </c>
      <c r="C889">
        <v>61</v>
      </c>
      <c r="D889">
        <v>888</v>
      </c>
      <c r="F889" t="s">
        <v>30</v>
      </c>
      <c r="G889" t="s">
        <v>5434</v>
      </c>
      <c r="H889" t="s">
        <v>1319</v>
      </c>
      <c r="K889" s="50">
        <v>9784815808150</v>
      </c>
      <c r="L889" t="s">
        <v>1902</v>
      </c>
      <c r="M889" s="49" t="s">
        <v>1903</v>
      </c>
      <c r="O889" s="49" t="s">
        <v>5469</v>
      </c>
      <c r="P889" t="s">
        <v>5470</v>
      </c>
      <c r="Q889" s="51">
        <v>5400</v>
      </c>
      <c r="R889" s="51">
        <v>5940</v>
      </c>
      <c r="S889" t="s">
        <v>5471</v>
      </c>
      <c r="T889" s="17">
        <v>42248</v>
      </c>
      <c r="U889" t="s">
        <v>1458</v>
      </c>
      <c r="V889" t="s">
        <v>5472</v>
      </c>
      <c r="W889" t="s">
        <v>95</v>
      </c>
      <c r="X889" t="s">
        <v>5473</v>
      </c>
      <c r="Y889" s="49">
        <v>888</v>
      </c>
    </row>
    <row r="890" spans="1:25">
      <c r="A890" s="49" t="s">
        <v>31</v>
      </c>
      <c r="B890" s="49" t="str">
        <f>IFERROR(IF(A890="","",A890&amp;COUNTIF(A$2:A890,A890)),"")</f>
        <v>宗教27</v>
      </c>
      <c r="C890">
        <v>61</v>
      </c>
      <c r="D890">
        <v>889</v>
      </c>
      <c r="F890" t="s">
        <v>30</v>
      </c>
      <c r="G890" t="s">
        <v>5434</v>
      </c>
      <c r="H890" t="s">
        <v>1319</v>
      </c>
      <c r="K890" s="50">
        <v>9784621307151</v>
      </c>
      <c r="L890" t="s">
        <v>303</v>
      </c>
      <c r="M890" s="49" t="s">
        <v>304</v>
      </c>
      <c r="O890" s="49" t="s">
        <v>5474</v>
      </c>
      <c r="P890" t="s">
        <v>5475</v>
      </c>
      <c r="Q890" s="51">
        <v>22000</v>
      </c>
      <c r="R890" s="51">
        <v>24200</v>
      </c>
      <c r="S890" t="s">
        <v>5476</v>
      </c>
      <c r="T890" t="s">
        <v>4229</v>
      </c>
      <c r="U890" t="s">
        <v>5477</v>
      </c>
      <c r="V890" t="s">
        <v>5478</v>
      </c>
      <c r="W890" t="s">
        <v>95</v>
      </c>
      <c r="X890" t="s">
        <v>5479</v>
      </c>
      <c r="Y890" s="49">
        <v>889</v>
      </c>
    </row>
    <row r="891" spans="1:25">
      <c r="A891" s="49" t="s">
        <v>31</v>
      </c>
      <c r="B891" s="49" t="str">
        <f>IFERROR(IF(A891="","",A891&amp;COUNTIF(A$2:A891,A891)),"")</f>
        <v>宗教28</v>
      </c>
      <c r="C891">
        <v>61</v>
      </c>
      <c r="D891">
        <v>890</v>
      </c>
      <c r="F891" t="s">
        <v>30</v>
      </c>
      <c r="G891" t="s">
        <v>5434</v>
      </c>
      <c r="H891" t="s">
        <v>1319</v>
      </c>
      <c r="K891" s="50">
        <v>9784621305829</v>
      </c>
      <c r="L891" t="s">
        <v>303</v>
      </c>
      <c r="M891" s="49" t="s">
        <v>304</v>
      </c>
      <c r="O891" s="49" t="s">
        <v>5480</v>
      </c>
      <c r="P891" t="s">
        <v>5481</v>
      </c>
      <c r="Q891" s="51">
        <v>24000</v>
      </c>
      <c r="R891" s="51">
        <v>26400</v>
      </c>
      <c r="S891" t="s">
        <v>5482</v>
      </c>
      <c r="T891" t="s">
        <v>4242</v>
      </c>
      <c r="U891" t="s">
        <v>5483</v>
      </c>
      <c r="V891" t="s">
        <v>5484</v>
      </c>
      <c r="W891" t="s">
        <v>95</v>
      </c>
      <c r="X891" t="s">
        <v>5485</v>
      </c>
      <c r="Y891" s="49">
        <v>890</v>
      </c>
    </row>
    <row r="892" spans="1:25">
      <c r="A892" s="49" t="s">
        <v>33</v>
      </c>
      <c r="B892" s="49" t="str">
        <f>IFERROR(IF(A892="","",A892&amp;COUNTIF(A$2:A892,A892)),"")</f>
        <v>心理18</v>
      </c>
      <c r="C892">
        <v>61</v>
      </c>
      <c r="D892">
        <v>891</v>
      </c>
      <c r="F892" t="s">
        <v>32</v>
      </c>
      <c r="G892" t="s">
        <v>5486</v>
      </c>
      <c r="H892" t="s">
        <v>1434</v>
      </c>
      <c r="K892" s="50">
        <v>9784254102949</v>
      </c>
      <c r="L892" t="s">
        <v>87</v>
      </c>
      <c r="M892" s="49" t="s">
        <v>88</v>
      </c>
      <c r="O892" s="49" t="s">
        <v>5487</v>
      </c>
      <c r="P892" t="s">
        <v>5488</v>
      </c>
      <c r="Q892" s="51">
        <v>12000</v>
      </c>
      <c r="R892" s="51">
        <v>13200</v>
      </c>
      <c r="S892" t="s">
        <v>5489</v>
      </c>
      <c r="T892" t="s">
        <v>3671</v>
      </c>
      <c r="U892" t="s">
        <v>1059</v>
      </c>
      <c r="V892" t="s">
        <v>5490</v>
      </c>
      <c r="W892" t="s">
        <v>95</v>
      </c>
      <c r="X892" t="s">
        <v>5491</v>
      </c>
      <c r="Y892" s="49">
        <v>891</v>
      </c>
    </row>
    <row r="893" spans="1:25">
      <c r="A893" s="49" t="s">
        <v>33</v>
      </c>
      <c r="B893" s="49" t="str">
        <f>IFERROR(IF(A893="","",A893&amp;COUNTIF(A$2:A893,A893)),"")</f>
        <v>心理19</v>
      </c>
      <c r="C893">
        <v>61</v>
      </c>
      <c r="D893">
        <v>892</v>
      </c>
      <c r="F893" t="s">
        <v>32</v>
      </c>
      <c r="G893" t="s">
        <v>5486</v>
      </c>
      <c r="H893" t="s">
        <v>1434</v>
      </c>
      <c r="K893" s="50">
        <v>9784762832086</v>
      </c>
      <c r="L893" t="s">
        <v>1172</v>
      </c>
      <c r="M893" s="49" t="s">
        <v>1173</v>
      </c>
      <c r="O893" s="49" t="s">
        <v>5492</v>
      </c>
      <c r="P893" t="s">
        <v>5493</v>
      </c>
      <c r="Q893" s="51">
        <v>5400</v>
      </c>
      <c r="R893" s="51">
        <v>5940</v>
      </c>
      <c r="S893" t="s">
        <v>5494</v>
      </c>
      <c r="T893" t="s">
        <v>3671</v>
      </c>
      <c r="U893" t="s">
        <v>1965</v>
      </c>
      <c r="V893" t="s">
        <v>5495</v>
      </c>
      <c r="W893" t="s">
        <v>95</v>
      </c>
      <c r="X893" t="s">
        <v>5496</v>
      </c>
      <c r="Y893" s="49">
        <v>892</v>
      </c>
    </row>
    <row r="894" spans="1:25">
      <c r="A894" s="49" t="s">
        <v>33</v>
      </c>
      <c r="B894" s="49" t="str">
        <f>IFERROR(IF(A894="","",A894&amp;COUNTIF(A$2:A894,A894)),"")</f>
        <v>心理20</v>
      </c>
      <c r="C894">
        <v>61</v>
      </c>
      <c r="D894">
        <v>893</v>
      </c>
      <c r="F894" t="s">
        <v>32</v>
      </c>
      <c r="G894" t="s">
        <v>5486</v>
      </c>
      <c r="H894" t="s">
        <v>1434</v>
      </c>
      <c r="K894" s="50">
        <v>9784762832031</v>
      </c>
      <c r="L894" t="s">
        <v>1172</v>
      </c>
      <c r="M894" s="49" t="s">
        <v>1173</v>
      </c>
      <c r="O894" s="49" t="s">
        <v>5497</v>
      </c>
      <c r="P894" t="s">
        <v>5498</v>
      </c>
      <c r="Q894" s="51">
        <v>7200</v>
      </c>
      <c r="R894" s="51">
        <v>7920</v>
      </c>
      <c r="S894" t="s">
        <v>5499</v>
      </c>
      <c r="T894" t="s">
        <v>3356</v>
      </c>
      <c r="U894" t="s">
        <v>4414</v>
      </c>
      <c r="V894" t="s">
        <v>5500</v>
      </c>
      <c r="W894" t="s">
        <v>95</v>
      </c>
      <c r="X894" t="s">
        <v>5501</v>
      </c>
      <c r="Y894" s="49">
        <v>893</v>
      </c>
    </row>
    <row r="895" spans="1:25">
      <c r="A895" s="49" t="s">
        <v>33</v>
      </c>
      <c r="B895" s="49" t="str">
        <f>IFERROR(IF(A895="","",A895&amp;COUNTIF(A$2:A895,A895)),"")</f>
        <v>心理21</v>
      </c>
      <c r="C895">
        <v>61</v>
      </c>
      <c r="D895">
        <v>894</v>
      </c>
      <c r="F895" t="s">
        <v>32</v>
      </c>
      <c r="G895" t="s">
        <v>5486</v>
      </c>
      <c r="H895" t="s">
        <v>1434</v>
      </c>
      <c r="K895" s="50">
        <v>9784762831829</v>
      </c>
      <c r="L895" t="s">
        <v>1172</v>
      </c>
      <c r="M895" s="49" t="s">
        <v>1173</v>
      </c>
      <c r="O895" s="49" t="s">
        <v>5502</v>
      </c>
      <c r="P895" t="s">
        <v>5503</v>
      </c>
      <c r="Q895" s="51">
        <v>5600</v>
      </c>
      <c r="R895" s="51">
        <v>6160</v>
      </c>
      <c r="S895" t="s">
        <v>5504</v>
      </c>
      <c r="T895" s="17">
        <v>44593</v>
      </c>
      <c r="U895" t="s">
        <v>1638</v>
      </c>
      <c r="V895" t="s">
        <v>5505</v>
      </c>
      <c r="W895" t="s">
        <v>95</v>
      </c>
      <c r="X895" t="s">
        <v>5506</v>
      </c>
      <c r="Y895" s="49">
        <v>894</v>
      </c>
    </row>
    <row r="896" spans="1:25">
      <c r="A896" s="49" t="s">
        <v>33</v>
      </c>
      <c r="B896" s="49" t="str">
        <f>IFERROR(IF(A896="","",A896&amp;COUNTIF(A$2:A896,A896)),"")</f>
        <v>心理22</v>
      </c>
      <c r="C896">
        <v>61</v>
      </c>
      <c r="D896">
        <v>895</v>
      </c>
      <c r="F896" t="s">
        <v>32</v>
      </c>
      <c r="G896" t="s">
        <v>5486</v>
      </c>
      <c r="H896" t="s">
        <v>1434</v>
      </c>
      <c r="K896" s="50">
        <v>9784762831966</v>
      </c>
      <c r="L896" t="s">
        <v>1172</v>
      </c>
      <c r="M896" s="49" t="s">
        <v>1173</v>
      </c>
      <c r="O896" s="49" t="s">
        <v>5507</v>
      </c>
      <c r="P896" t="s">
        <v>5508</v>
      </c>
      <c r="Q896" s="51">
        <v>5800</v>
      </c>
      <c r="R896" s="51">
        <v>6380</v>
      </c>
      <c r="S896" t="s">
        <v>5509</v>
      </c>
      <c r="T896" t="s">
        <v>3837</v>
      </c>
      <c r="U896" t="s">
        <v>207</v>
      </c>
      <c r="V896" t="s">
        <v>5510</v>
      </c>
      <c r="W896" t="s">
        <v>95</v>
      </c>
      <c r="X896" t="s">
        <v>5511</v>
      </c>
      <c r="Y896" s="49">
        <v>895</v>
      </c>
    </row>
    <row r="897" spans="1:25">
      <c r="A897" s="49" t="s">
        <v>33</v>
      </c>
      <c r="B897" s="49" t="str">
        <f>IFERROR(IF(A897="","",A897&amp;COUNTIF(A$2:A897,A897)),"")</f>
        <v>心理23</v>
      </c>
      <c r="C897">
        <v>61</v>
      </c>
      <c r="D897">
        <v>896</v>
      </c>
      <c r="F897" t="s">
        <v>32</v>
      </c>
      <c r="G897" t="s">
        <v>5486</v>
      </c>
      <c r="H897" t="s">
        <v>1434</v>
      </c>
      <c r="L897" t="s">
        <v>1172</v>
      </c>
      <c r="M897" s="49" t="s">
        <v>1173</v>
      </c>
      <c r="O897" s="49" t="s">
        <v>5512</v>
      </c>
      <c r="P897" t="s">
        <v>5513</v>
      </c>
      <c r="Q897" s="51">
        <v>13000</v>
      </c>
      <c r="R897" s="51">
        <v>14300</v>
      </c>
      <c r="S897" t="s">
        <v>5514</v>
      </c>
      <c r="T897" t="s">
        <v>5515</v>
      </c>
      <c r="U897" t="s">
        <v>5516</v>
      </c>
      <c r="V897" t="s">
        <v>5517</v>
      </c>
      <c r="W897" t="s">
        <v>293</v>
      </c>
      <c r="X897" t="s">
        <v>5518</v>
      </c>
      <c r="Y897" s="49">
        <v>896</v>
      </c>
    </row>
    <row r="898" spans="1:25">
      <c r="A898" s="49" t="s">
        <v>33</v>
      </c>
      <c r="B898" s="49" t="str">
        <f>IFERROR(IF(A898="","",A898&amp;COUNTIF(A$2:A898,A898)),"")</f>
        <v>心理24</v>
      </c>
      <c r="C898">
        <v>61</v>
      </c>
      <c r="D898">
        <v>897</v>
      </c>
      <c r="F898" t="s">
        <v>32</v>
      </c>
      <c r="G898" t="s">
        <v>5486</v>
      </c>
      <c r="H898" t="s">
        <v>1434</v>
      </c>
      <c r="K898" s="50">
        <v>9784762831676</v>
      </c>
      <c r="L898" t="s">
        <v>1172</v>
      </c>
      <c r="M898" s="49" t="s">
        <v>1173</v>
      </c>
      <c r="O898" s="49" t="s">
        <v>5519</v>
      </c>
      <c r="P898" t="s">
        <v>5520</v>
      </c>
      <c r="Q898" s="51">
        <v>10000</v>
      </c>
      <c r="R898" s="51">
        <v>11000</v>
      </c>
      <c r="S898" t="s">
        <v>5521</v>
      </c>
      <c r="T898" t="s">
        <v>3543</v>
      </c>
      <c r="U898" t="s">
        <v>3484</v>
      </c>
      <c r="V898" t="s">
        <v>5522</v>
      </c>
      <c r="W898" t="s">
        <v>95</v>
      </c>
      <c r="X898" t="s">
        <v>5523</v>
      </c>
      <c r="Y898" s="49">
        <v>897</v>
      </c>
    </row>
    <row r="899" spans="1:25">
      <c r="A899" s="49" t="s">
        <v>33</v>
      </c>
      <c r="B899" s="49" t="str">
        <f>IFERROR(IF(A899="","",A899&amp;COUNTIF(A$2:A899,A899)),"")</f>
        <v>心理25</v>
      </c>
      <c r="C899">
        <v>61</v>
      </c>
      <c r="D899">
        <v>898</v>
      </c>
      <c r="F899" t="s">
        <v>32</v>
      </c>
      <c r="G899" t="s">
        <v>5486</v>
      </c>
      <c r="H899" t="s">
        <v>1434</v>
      </c>
      <c r="K899" s="50">
        <v>9784762830778</v>
      </c>
      <c r="L899" t="s">
        <v>1172</v>
      </c>
      <c r="M899" s="49" t="s">
        <v>1173</v>
      </c>
      <c r="O899" s="49" t="s">
        <v>5524</v>
      </c>
      <c r="P899" t="s">
        <v>5525</v>
      </c>
      <c r="Q899" s="51">
        <v>8000</v>
      </c>
      <c r="R899" s="51">
        <v>8800</v>
      </c>
      <c r="S899" t="s">
        <v>5526</v>
      </c>
      <c r="T899" t="s">
        <v>3569</v>
      </c>
      <c r="U899" t="s">
        <v>1425</v>
      </c>
      <c r="V899" t="s">
        <v>5527</v>
      </c>
      <c r="W899" t="s">
        <v>95</v>
      </c>
      <c r="X899" t="s">
        <v>5528</v>
      </c>
      <c r="Y899" s="49">
        <v>898</v>
      </c>
    </row>
    <row r="900" spans="1:25">
      <c r="A900" s="49" t="s">
        <v>33</v>
      </c>
      <c r="B900" s="49" t="str">
        <f>IFERROR(IF(A900="","",A900&amp;COUNTIF(A$2:A900,A900)),"")</f>
        <v>心理26</v>
      </c>
      <c r="C900">
        <v>61</v>
      </c>
      <c r="D900">
        <v>899</v>
      </c>
      <c r="F900" t="s">
        <v>32</v>
      </c>
      <c r="G900" t="s">
        <v>5486</v>
      </c>
      <c r="H900" t="s">
        <v>1434</v>
      </c>
      <c r="K900" s="50">
        <v>9784414414868</v>
      </c>
      <c r="L900" t="s">
        <v>1497</v>
      </c>
      <c r="M900" s="49" t="s">
        <v>1498</v>
      </c>
      <c r="O900" s="49" t="s">
        <v>5529</v>
      </c>
      <c r="P900" t="s">
        <v>5530</v>
      </c>
      <c r="Q900" s="51">
        <v>4500</v>
      </c>
      <c r="R900" s="51">
        <v>4950</v>
      </c>
      <c r="S900" t="s">
        <v>5531</v>
      </c>
      <c r="T900" t="s">
        <v>5532</v>
      </c>
      <c r="U900" t="s">
        <v>5533</v>
      </c>
      <c r="V900" t="s">
        <v>5534</v>
      </c>
      <c r="W900" t="s">
        <v>95</v>
      </c>
      <c r="X900" t="s">
        <v>5535</v>
      </c>
      <c r="Y900" s="49">
        <v>899</v>
      </c>
    </row>
    <row r="901" spans="1:25">
      <c r="A901" s="49" t="s">
        <v>33</v>
      </c>
      <c r="B901" s="49" t="str">
        <f>IFERROR(IF(A901="","",A901&amp;COUNTIF(A$2:A901,A901)),"")</f>
        <v>心理27</v>
      </c>
      <c r="C901">
        <v>62</v>
      </c>
      <c r="D901">
        <v>900</v>
      </c>
      <c r="F901" t="s">
        <v>32</v>
      </c>
      <c r="G901" t="s">
        <v>5486</v>
      </c>
      <c r="H901" t="s">
        <v>1434</v>
      </c>
      <c r="K901" s="50">
        <v>9784794221780</v>
      </c>
      <c r="L901" t="s">
        <v>286</v>
      </c>
      <c r="M901" s="49" t="s">
        <v>287</v>
      </c>
      <c r="O901" s="49" t="s">
        <v>5536</v>
      </c>
      <c r="P901" t="s">
        <v>5537</v>
      </c>
      <c r="Q901" s="51">
        <v>1700</v>
      </c>
      <c r="R901" s="51">
        <v>1870</v>
      </c>
      <c r="S901" t="s">
        <v>5538</v>
      </c>
      <c r="T901" t="s">
        <v>3819</v>
      </c>
      <c r="U901" t="s">
        <v>2157</v>
      </c>
      <c r="V901" t="s">
        <v>5539</v>
      </c>
      <c r="W901" t="s">
        <v>95</v>
      </c>
      <c r="X901" t="s">
        <v>5540</v>
      </c>
      <c r="Y901" s="49">
        <v>900</v>
      </c>
    </row>
    <row r="902" spans="1:25">
      <c r="A902" s="49" t="s">
        <v>33</v>
      </c>
      <c r="B902" s="49" t="str">
        <f>IFERROR(IF(A902="","",A902&amp;COUNTIF(A$2:A902,A902)),"")</f>
        <v>心理28</v>
      </c>
      <c r="C902">
        <v>62</v>
      </c>
      <c r="D902">
        <v>901</v>
      </c>
      <c r="F902" t="s">
        <v>32</v>
      </c>
      <c r="G902" t="s">
        <v>5486</v>
      </c>
      <c r="H902" t="s">
        <v>1434</v>
      </c>
      <c r="K902" s="50">
        <v>9784130151726</v>
      </c>
      <c r="L902" t="s">
        <v>591</v>
      </c>
      <c r="M902" s="49" t="s">
        <v>592</v>
      </c>
      <c r="O902" s="49" t="s">
        <v>5541</v>
      </c>
      <c r="P902" t="s">
        <v>5542</v>
      </c>
      <c r="Q902">
        <v>3600</v>
      </c>
      <c r="R902" s="51">
        <v>3960</v>
      </c>
      <c r="S902" t="s">
        <v>5543</v>
      </c>
      <c r="T902" t="s">
        <v>3968</v>
      </c>
      <c r="U902" t="s">
        <v>5544</v>
      </c>
      <c r="V902" t="s">
        <v>5545</v>
      </c>
      <c r="W902" t="s">
        <v>95</v>
      </c>
      <c r="X902" t="s">
        <v>5546</v>
      </c>
      <c r="Y902" s="49">
        <v>901</v>
      </c>
    </row>
    <row r="903" spans="1:25">
      <c r="A903" s="49" t="s">
        <v>33</v>
      </c>
      <c r="B903" s="49" t="str">
        <f>IFERROR(IF(A903="","",A903&amp;COUNTIF(A$2:A903,A903)),"")</f>
        <v>心理29</v>
      </c>
      <c r="C903">
        <v>62</v>
      </c>
      <c r="D903">
        <v>902</v>
      </c>
      <c r="F903" t="s">
        <v>32</v>
      </c>
      <c r="G903" t="s">
        <v>5486</v>
      </c>
      <c r="H903" t="s">
        <v>1434</v>
      </c>
      <c r="K903" s="50">
        <v>9784130151733</v>
      </c>
      <c r="L903" t="s">
        <v>591</v>
      </c>
      <c r="M903" s="49" t="s">
        <v>592</v>
      </c>
      <c r="O903" s="49" t="s">
        <v>5547</v>
      </c>
      <c r="P903" t="s">
        <v>5548</v>
      </c>
      <c r="Q903" s="51">
        <v>4200</v>
      </c>
      <c r="R903" s="51">
        <v>4620</v>
      </c>
      <c r="S903" t="s">
        <v>5549</v>
      </c>
      <c r="T903" t="s">
        <v>3497</v>
      </c>
      <c r="U903" t="s">
        <v>1514</v>
      </c>
      <c r="V903" t="s">
        <v>5550</v>
      </c>
      <c r="W903" t="s">
        <v>95</v>
      </c>
      <c r="X903" t="s">
        <v>5551</v>
      </c>
      <c r="Y903" s="49">
        <v>902</v>
      </c>
    </row>
    <row r="904" spans="1:25">
      <c r="A904" s="49" t="s">
        <v>33</v>
      </c>
      <c r="B904" s="49" t="str">
        <f>IFERROR(IF(A904="","",A904&amp;COUNTIF(A$2:A904,A904)),"")</f>
        <v>心理30</v>
      </c>
      <c r="C904">
        <v>62</v>
      </c>
      <c r="D904">
        <v>903</v>
      </c>
      <c r="F904" t="s">
        <v>32</v>
      </c>
      <c r="G904" t="s">
        <v>5486</v>
      </c>
      <c r="H904" t="s">
        <v>1434</v>
      </c>
      <c r="K904" s="50">
        <v>9784130151740</v>
      </c>
      <c r="L904" t="s">
        <v>591</v>
      </c>
      <c r="M904" s="49" t="s">
        <v>592</v>
      </c>
      <c r="O904" s="49" t="s">
        <v>5552</v>
      </c>
      <c r="P904" t="s">
        <v>5553</v>
      </c>
      <c r="Q904" s="51">
        <v>4000</v>
      </c>
      <c r="R904" s="51">
        <v>4400</v>
      </c>
      <c r="S904" t="s">
        <v>5554</v>
      </c>
      <c r="T904" t="s">
        <v>3968</v>
      </c>
      <c r="U904" t="s">
        <v>5555</v>
      </c>
      <c r="V904" t="s">
        <v>5556</v>
      </c>
      <c r="W904" t="s">
        <v>95</v>
      </c>
      <c r="X904" t="s">
        <v>5557</v>
      </c>
      <c r="Y904" s="49">
        <v>903</v>
      </c>
    </row>
    <row r="905" spans="1:25">
      <c r="A905" s="49" t="s">
        <v>33</v>
      </c>
      <c r="B905" s="49" t="str">
        <f>IFERROR(IF(A905="","",A905&amp;COUNTIF(A$2:A905,A905)),"")</f>
        <v>心理31</v>
      </c>
      <c r="C905">
        <v>62</v>
      </c>
      <c r="D905">
        <v>904</v>
      </c>
      <c r="F905" t="s">
        <v>32</v>
      </c>
      <c r="G905" t="s">
        <v>5486</v>
      </c>
      <c r="H905" t="s">
        <v>1434</v>
      </c>
      <c r="K905" s="50">
        <v>9784130152013</v>
      </c>
      <c r="L905" t="s">
        <v>591</v>
      </c>
      <c r="M905" s="49" t="s">
        <v>592</v>
      </c>
      <c r="O905" s="49" t="s">
        <v>5558</v>
      </c>
      <c r="P905" t="s">
        <v>5559</v>
      </c>
      <c r="Q905" s="51">
        <v>3200</v>
      </c>
      <c r="R905" s="51">
        <v>3520</v>
      </c>
      <c r="S905" t="s">
        <v>5560</v>
      </c>
      <c r="T905" t="s">
        <v>3968</v>
      </c>
      <c r="U905" t="s">
        <v>491</v>
      </c>
      <c r="V905" t="s">
        <v>5561</v>
      </c>
      <c r="W905" t="s">
        <v>95</v>
      </c>
      <c r="X905" t="s">
        <v>5562</v>
      </c>
      <c r="Y905" s="49">
        <v>904</v>
      </c>
    </row>
    <row r="906" spans="1:25">
      <c r="A906" s="49" t="s">
        <v>33</v>
      </c>
      <c r="B906" s="49" t="str">
        <f>IFERROR(IF(A906="","",A906&amp;COUNTIF(A$2:A906,A906)),"")</f>
        <v>心理32</v>
      </c>
      <c r="C906">
        <v>62</v>
      </c>
      <c r="D906">
        <v>905</v>
      </c>
      <c r="F906" t="s">
        <v>32</v>
      </c>
      <c r="G906" t="s">
        <v>5486</v>
      </c>
      <c r="H906" t="s">
        <v>1434</v>
      </c>
      <c r="K906" s="50">
        <v>9784130152020</v>
      </c>
      <c r="L906" t="s">
        <v>591</v>
      </c>
      <c r="M906" s="49" t="s">
        <v>592</v>
      </c>
      <c r="O906" s="49" t="s">
        <v>5563</v>
      </c>
      <c r="P906" t="s">
        <v>5564</v>
      </c>
      <c r="Q906" s="51">
        <v>3200</v>
      </c>
      <c r="R906" s="51">
        <v>3520</v>
      </c>
      <c r="S906" t="s">
        <v>5565</v>
      </c>
      <c r="T906" t="s">
        <v>3356</v>
      </c>
      <c r="U906" t="s">
        <v>404</v>
      </c>
      <c r="V906" t="s">
        <v>5566</v>
      </c>
      <c r="W906" t="s">
        <v>95</v>
      </c>
      <c r="X906" t="s">
        <v>5567</v>
      </c>
      <c r="Y906" s="49">
        <v>905</v>
      </c>
    </row>
    <row r="907" spans="1:25">
      <c r="A907" s="49" t="s">
        <v>33</v>
      </c>
      <c r="B907" s="49" t="str">
        <f>IFERROR(IF(A907="","",A907&amp;COUNTIF(A$2:A907,A907)),"")</f>
        <v>心理33</v>
      </c>
      <c r="C907">
        <v>62</v>
      </c>
      <c r="D907">
        <v>906</v>
      </c>
      <c r="F907" t="s">
        <v>32</v>
      </c>
      <c r="G907" t="s">
        <v>5486</v>
      </c>
      <c r="H907" t="s">
        <v>1434</v>
      </c>
      <c r="K907" s="50">
        <v>9784130152037</v>
      </c>
      <c r="L907" t="s">
        <v>591</v>
      </c>
      <c r="M907" s="49" t="s">
        <v>592</v>
      </c>
      <c r="O907" s="49" t="s">
        <v>5568</v>
      </c>
      <c r="P907" t="s">
        <v>5569</v>
      </c>
      <c r="Q907" s="51">
        <v>3200</v>
      </c>
      <c r="R907" s="51">
        <v>3520</v>
      </c>
      <c r="S907" t="s">
        <v>5570</v>
      </c>
      <c r="T907" t="s">
        <v>3968</v>
      </c>
      <c r="U907" t="s">
        <v>404</v>
      </c>
      <c r="V907" t="s">
        <v>5571</v>
      </c>
      <c r="W907" t="s">
        <v>95</v>
      </c>
      <c r="X907" t="s">
        <v>5572</v>
      </c>
      <c r="Y907" s="49">
        <v>906</v>
      </c>
    </row>
    <row r="908" spans="1:25">
      <c r="A908" s="49" t="s">
        <v>33</v>
      </c>
      <c r="B908" s="49" t="str">
        <f>IFERROR(IF(A908="","",A908&amp;COUNTIF(A$2:A908,A908)),"")</f>
        <v>心理34</v>
      </c>
      <c r="C908">
        <v>62</v>
      </c>
      <c r="D908">
        <v>907</v>
      </c>
      <c r="F908" t="s">
        <v>32</v>
      </c>
      <c r="G908" t="s">
        <v>5486</v>
      </c>
      <c r="H908" t="s">
        <v>1434</v>
      </c>
      <c r="K908" s="50">
        <v>9784130152044</v>
      </c>
      <c r="L908" t="s">
        <v>591</v>
      </c>
      <c r="M908" s="49" t="s">
        <v>592</v>
      </c>
      <c r="O908" s="49" t="s">
        <v>5573</v>
      </c>
      <c r="P908" t="s">
        <v>5574</v>
      </c>
      <c r="Q908" s="51">
        <v>3200</v>
      </c>
      <c r="R908" s="51">
        <v>3520</v>
      </c>
      <c r="S908" t="s">
        <v>5575</v>
      </c>
      <c r="T908" t="s">
        <v>3968</v>
      </c>
      <c r="U908" t="s">
        <v>404</v>
      </c>
      <c r="V908" t="s">
        <v>5576</v>
      </c>
      <c r="W908" t="s">
        <v>95</v>
      </c>
      <c r="X908" t="s">
        <v>5577</v>
      </c>
      <c r="Y908" s="49">
        <v>907</v>
      </c>
    </row>
    <row r="909" spans="1:25">
      <c r="A909" s="49" t="s">
        <v>33</v>
      </c>
      <c r="B909" s="49" t="str">
        <f>IFERROR(IF(A909="","",A909&amp;COUNTIF(A$2:A909,A909)),"")</f>
        <v>心理35</v>
      </c>
      <c r="C909">
        <v>62</v>
      </c>
      <c r="D909">
        <v>908</v>
      </c>
      <c r="F909" t="s">
        <v>32</v>
      </c>
      <c r="G909" t="s">
        <v>5486</v>
      </c>
      <c r="H909" t="s">
        <v>1434</v>
      </c>
      <c r="K909" s="50">
        <v>9784571235108</v>
      </c>
      <c r="L909" t="s">
        <v>1517</v>
      </c>
      <c r="M909" s="49" t="s">
        <v>1518</v>
      </c>
      <c r="O909" s="49" t="s">
        <v>5578</v>
      </c>
      <c r="P909" t="s">
        <v>5579</v>
      </c>
      <c r="Q909" s="51">
        <v>200000</v>
      </c>
      <c r="R909" s="51">
        <v>220000</v>
      </c>
      <c r="S909" t="s">
        <v>5580</v>
      </c>
      <c r="T909" s="17">
        <v>44805</v>
      </c>
      <c r="U909" t="s">
        <v>5581</v>
      </c>
      <c r="V909" t="s">
        <v>5582</v>
      </c>
      <c r="W909" t="s">
        <v>293</v>
      </c>
      <c r="X909" t="s">
        <v>5583</v>
      </c>
      <c r="Y909" s="49">
        <v>908</v>
      </c>
    </row>
    <row r="910" spans="1:25">
      <c r="A910" s="49" t="s">
        <v>33</v>
      </c>
      <c r="B910" s="49" t="str">
        <f>IFERROR(IF(A910="","",A910&amp;COUNTIF(A$2:A910,A910)),"")</f>
        <v>心理36</v>
      </c>
      <c r="C910">
        <v>62</v>
      </c>
      <c r="D910">
        <v>909</v>
      </c>
      <c r="F910" t="s">
        <v>32</v>
      </c>
      <c r="G910" t="s">
        <v>5486</v>
      </c>
      <c r="H910" t="s">
        <v>1434</v>
      </c>
      <c r="K910" s="50">
        <v>9784571200878</v>
      </c>
      <c r="L910" t="s">
        <v>1517</v>
      </c>
      <c r="M910" s="49" t="s">
        <v>1518</v>
      </c>
      <c r="O910" s="49" t="s">
        <v>5584</v>
      </c>
      <c r="P910" t="s">
        <v>5585</v>
      </c>
      <c r="Q910" s="51">
        <v>25000</v>
      </c>
      <c r="R910" s="51">
        <v>27500</v>
      </c>
      <c r="S910" t="s">
        <v>5586</v>
      </c>
      <c r="T910" s="17">
        <v>44805</v>
      </c>
      <c r="U910" t="s">
        <v>5587</v>
      </c>
      <c r="V910" t="s">
        <v>5588</v>
      </c>
      <c r="W910" t="s">
        <v>95</v>
      </c>
      <c r="X910" t="s">
        <v>5589</v>
      </c>
      <c r="Y910" s="49">
        <v>909</v>
      </c>
    </row>
    <row r="911" spans="1:25">
      <c r="A911" s="49" t="s">
        <v>33</v>
      </c>
      <c r="B911" s="49" t="str">
        <f>IFERROR(IF(A911="","",A911&amp;COUNTIF(A$2:A911,A911)),"")</f>
        <v>心理37</v>
      </c>
      <c r="C911">
        <v>62</v>
      </c>
      <c r="D911">
        <v>910</v>
      </c>
      <c r="F911" t="s">
        <v>32</v>
      </c>
      <c r="G911" t="s">
        <v>5486</v>
      </c>
      <c r="H911" t="s">
        <v>1434</v>
      </c>
      <c r="K911" s="50">
        <v>9784571210433</v>
      </c>
      <c r="L911" t="s">
        <v>1517</v>
      </c>
      <c r="M911" s="49" t="s">
        <v>1518</v>
      </c>
      <c r="O911" s="49" t="s">
        <v>5590</v>
      </c>
      <c r="P911" t="s">
        <v>5591</v>
      </c>
      <c r="Q911" s="51">
        <v>7200</v>
      </c>
      <c r="R911" s="51">
        <v>7920</v>
      </c>
      <c r="S911" t="s">
        <v>5592</v>
      </c>
      <c r="T911" s="17">
        <v>44743</v>
      </c>
      <c r="U911" t="s">
        <v>5593</v>
      </c>
      <c r="V911" t="s">
        <v>5594</v>
      </c>
      <c r="W911" t="s">
        <v>95</v>
      </c>
      <c r="X911" t="s">
        <v>5595</v>
      </c>
      <c r="Y911" s="49">
        <v>910</v>
      </c>
    </row>
    <row r="912" spans="1:25">
      <c r="A912" s="49" t="s">
        <v>33</v>
      </c>
      <c r="B912" s="49" t="str">
        <f>IFERROR(IF(A912="","",A912&amp;COUNTIF(A$2:A912,A912)),"")</f>
        <v>心理38</v>
      </c>
      <c r="C912">
        <v>62</v>
      </c>
      <c r="D912">
        <v>911</v>
      </c>
      <c r="F912" t="s">
        <v>32</v>
      </c>
      <c r="G912" t="s">
        <v>5486</v>
      </c>
      <c r="H912" t="s">
        <v>1434</v>
      </c>
      <c r="K912" s="50">
        <v>9784571240973</v>
      </c>
      <c r="L912" t="s">
        <v>1517</v>
      </c>
      <c r="M912" s="49" t="s">
        <v>1518</v>
      </c>
      <c r="O912" s="49" t="s">
        <v>5596</v>
      </c>
      <c r="P912" t="s">
        <v>5597</v>
      </c>
      <c r="Q912" s="51">
        <v>13000</v>
      </c>
      <c r="R912" s="51">
        <v>14300</v>
      </c>
      <c r="S912" t="s">
        <v>5598</v>
      </c>
      <c r="T912" s="17">
        <v>44470</v>
      </c>
      <c r="U912" t="s">
        <v>5599</v>
      </c>
      <c r="V912" t="s">
        <v>5600</v>
      </c>
      <c r="W912" t="s">
        <v>95</v>
      </c>
      <c r="X912" t="s">
        <v>5601</v>
      </c>
      <c r="Y912" s="49">
        <v>911</v>
      </c>
    </row>
    <row r="913" spans="1:25">
      <c r="A913" s="49" t="s">
        <v>33</v>
      </c>
      <c r="B913" s="49" t="str">
        <f>IFERROR(IF(A913="","",A913&amp;COUNTIF(A$2:A913,A913)),"")</f>
        <v>心理39</v>
      </c>
      <c r="C913">
        <v>62</v>
      </c>
      <c r="D913">
        <v>912</v>
      </c>
      <c r="F913" t="s">
        <v>32</v>
      </c>
      <c r="G913" t="s">
        <v>5486</v>
      </c>
      <c r="H913" t="s">
        <v>1434</v>
      </c>
      <c r="K913" s="50">
        <v>9784582106039</v>
      </c>
      <c r="L913" t="s">
        <v>550</v>
      </c>
      <c r="M913" s="49" t="s">
        <v>551</v>
      </c>
      <c r="O913" s="49" t="s">
        <v>5602</v>
      </c>
      <c r="P913" t="s">
        <v>5603</v>
      </c>
      <c r="Q913" s="51">
        <v>22000</v>
      </c>
      <c r="R913" s="51">
        <v>24200</v>
      </c>
      <c r="S913" t="s">
        <v>5604</v>
      </c>
      <c r="T913" t="s">
        <v>4679</v>
      </c>
      <c r="U913" t="s">
        <v>5605</v>
      </c>
      <c r="V913" t="s">
        <v>5606</v>
      </c>
      <c r="W913" t="s">
        <v>95</v>
      </c>
      <c r="X913" t="s">
        <v>5607</v>
      </c>
      <c r="Y913" s="49">
        <v>912</v>
      </c>
    </row>
    <row r="914" spans="1:25">
      <c r="A914" s="49" t="s">
        <v>33</v>
      </c>
      <c r="B914" s="49" t="str">
        <f>IFERROR(IF(A914="","",A914&amp;COUNTIF(A$2:A914,A914)),"")</f>
        <v>心理40</v>
      </c>
      <c r="C914">
        <v>62</v>
      </c>
      <c r="D914">
        <v>913</v>
      </c>
      <c r="F914" t="s">
        <v>32</v>
      </c>
      <c r="G914" t="s">
        <v>5486</v>
      </c>
      <c r="H914" t="s">
        <v>1434</v>
      </c>
      <c r="K914" s="50">
        <v>9784621303825</v>
      </c>
      <c r="L914" t="s">
        <v>303</v>
      </c>
      <c r="M914" s="49" t="s">
        <v>304</v>
      </c>
      <c r="O914" s="49" t="s">
        <v>5608</v>
      </c>
      <c r="P914" t="s">
        <v>5609</v>
      </c>
      <c r="Q914" s="51">
        <v>20000</v>
      </c>
      <c r="R914" s="51">
        <v>22000</v>
      </c>
      <c r="S914" t="s">
        <v>5610</v>
      </c>
      <c r="T914" t="s">
        <v>3608</v>
      </c>
      <c r="U914" t="s">
        <v>5611</v>
      </c>
      <c r="V914" t="s">
        <v>5612</v>
      </c>
      <c r="W914" t="s">
        <v>95</v>
      </c>
      <c r="X914" t="s">
        <v>5613</v>
      </c>
      <c r="Y914" s="49">
        <v>913</v>
      </c>
    </row>
    <row r="915" spans="1:25">
      <c r="A915" s="49" t="s">
        <v>33</v>
      </c>
      <c r="B915" s="49" t="str">
        <f>IFERROR(IF(A915="","",A915&amp;COUNTIF(A$2:A915,A915)),"")</f>
        <v>心理41</v>
      </c>
      <c r="C915">
        <v>62</v>
      </c>
      <c r="D915">
        <v>914</v>
      </c>
      <c r="F915" t="s">
        <v>32</v>
      </c>
      <c r="G915" t="s">
        <v>5486</v>
      </c>
      <c r="H915" t="s">
        <v>1434</v>
      </c>
      <c r="K915" s="50">
        <v>9784623092918</v>
      </c>
      <c r="L915" t="s">
        <v>1296</v>
      </c>
      <c r="M915" s="49" t="s">
        <v>1297</v>
      </c>
      <c r="O915" s="49" t="s">
        <v>5614</v>
      </c>
      <c r="P915" t="s">
        <v>5615</v>
      </c>
      <c r="Q915" s="51">
        <v>5500</v>
      </c>
      <c r="R915" s="51">
        <v>6050</v>
      </c>
      <c r="S915" t="s">
        <v>5616</v>
      </c>
      <c r="T915" s="17">
        <v>44593</v>
      </c>
      <c r="U915" t="s">
        <v>5617</v>
      </c>
      <c r="V915" t="s">
        <v>5618</v>
      </c>
      <c r="W915" t="s">
        <v>95</v>
      </c>
      <c r="X915" t="s">
        <v>5619</v>
      </c>
      <c r="Y915" s="49">
        <v>914</v>
      </c>
    </row>
    <row r="916" spans="1:25">
      <c r="A916" s="49" t="s">
        <v>33</v>
      </c>
      <c r="B916" s="49" t="str">
        <f>IFERROR(IF(A916="","",A916&amp;COUNTIF(A$2:A916,A916)),"")</f>
        <v>心理42</v>
      </c>
      <c r="C916">
        <v>62</v>
      </c>
      <c r="D916">
        <v>915</v>
      </c>
      <c r="F916" t="s">
        <v>32</v>
      </c>
      <c r="G916" t="s">
        <v>5486</v>
      </c>
      <c r="H916" t="s">
        <v>1434</v>
      </c>
      <c r="K916" s="50">
        <v>9784623093212</v>
      </c>
      <c r="L916" t="s">
        <v>1296</v>
      </c>
      <c r="M916" s="49" t="s">
        <v>1297</v>
      </c>
      <c r="O916" s="49" t="s">
        <v>5620</v>
      </c>
      <c r="P916" t="s">
        <v>5621</v>
      </c>
      <c r="Q916" s="51">
        <v>4200</v>
      </c>
      <c r="R916" s="51">
        <v>4620</v>
      </c>
      <c r="S916" t="s">
        <v>5622</v>
      </c>
      <c r="T916" s="17">
        <v>44593</v>
      </c>
      <c r="U916" t="s">
        <v>5623</v>
      </c>
      <c r="V916" t="s">
        <v>5624</v>
      </c>
      <c r="W916" t="s">
        <v>95</v>
      </c>
      <c r="X916" t="s">
        <v>5625</v>
      </c>
      <c r="Y916" s="49">
        <v>915</v>
      </c>
    </row>
    <row r="917" spans="1:25">
      <c r="A917" s="49" t="s">
        <v>33</v>
      </c>
      <c r="B917" s="49" t="str">
        <f>IFERROR(IF(A917="","",A917&amp;COUNTIF(A$2:A917,A917)),"")</f>
        <v>心理43</v>
      </c>
      <c r="C917">
        <v>63</v>
      </c>
      <c r="D917">
        <v>916</v>
      </c>
      <c r="F917" t="s">
        <v>32</v>
      </c>
      <c r="G917" t="s">
        <v>5486</v>
      </c>
      <c r="H917" t="s">
        <v>1434</v>
      </c>
      <c r="K917" s="50">
        <v>9784623093649</v>
      </c>
      <c r="L917" t="s">
        <v>1296</v>
      </c>
      <c r="M917" s="49" t="s">
        <v>1297</v>
      </c>
      <c r="O917" s="49" t="s">
        <v>5626</v>
      </c>
      <c r="P917" t="s">
        <v>5627</v>
      </c>
      <c r="Q917" s="51">
        <v>8000</v>
      </c>
      <c r="R917" s="51">
        <v>8800</v>
      </c>
      <c r="S917" t="s">
        <v>5628</v>
      </c>
      <c r="T917" s="17">
        <v>44562</v>
      </c>
      <c r="U917" t="s">
        <v>5629</v>
      </c>
      <c r="V917" t="s">
        <v>5630</v>
      </c>
      <c r="W917" t="s">
        <v>95</v>
      </c>
      <c r="X917" t="s">
        <v>5631</v>
      </c>
      <c r="Y917" s="49">
        <v>916</v>
      </c>
    </row>
    <row r="918" spans="1:25">
      <c r="A918" s="49" t="s">
        <v>35</v>
      </c>
      <c r="B918" s="49" t="str">
        <f>IFERROR(IF(A918="","",A918&amp;COUNTIF(A$2:A918,A918)),"")</f>
        <v>教育20</v>
      </c>
      <c r="C918">
        <v>63</v>
      </c>
      <c r="D918">
        <v>917</v>
      </c>
      <c r="F918" t="s">
        <v>34</v>
      </c>
      <c r="G918" t="s">
        <v>5632</v>
      </c>
      <c r="H918" t="s">
        <v>1536</v>
      </c>
      <c r="K918" s="50">
        <v>9784750355009</v>
      </c>
      <c r="L918" t="s">
        <v>1142</v>
      </c>
      <c r="M918" s="49" t="s">
        <v>1143</v>
      </c>
      <c r="O918" s="49" t="s">
        <v>5633</v>
      </c>
      <c r="P918" t="s">
        <v>5634</v>
      </c>
      <c r="Q918" s="51">
        <v>8600</v>
      </c>
      <c r="R918" s="51">
        <v>9460</v>
      </c>
      <c r="S918" t="s">
        <v>5635</v>
      </c>
      <c r="T918" t="s">
        <v>3369</v>
      </c>
      <c r="U918" t="s">
        <v>5636</v>
      </c>
      <c r="V918" t="s">
        <v>5637</v>
      </c>
      <c r="W918" t="s">
        <v>95</v>
      </c>
      <c r="X918" t="s">
        <v>5638</v>
      </c>
      <c r="Y918" s="49">
        <v>917</v>
      </c>
    </row>
    <row r="919" spans="1:25">
      <c r="A919" s="49" t="s">
        <v>35</v>
      </c>
      <c r="B919" s="49" t="str">
        <f>IFERROR(IF(A919="","",A919&amp;COUNTIF(A$2:A919,A919)),"")</f>
        <v>教育21</v>
      </c>
      <c r="C919">
        <v>63</v>
      </c>
      <c r="D919">
        <v>918</v>
      </c>
      <c r="F919" t="s">
        <v>34</v>
      </c>
      <c r="G919" t="s">
        <v>5632</v>
      </c>
      <c r="H919" t="s">
        <v>1536</v>
      </c>
      <c r="K919" s="50">
        <v>9784750354903</v>
      </c>
      <c r="L919" t="s">
        <v>1142</v>
      </c>
      <c r="M919" s="49" t="s">
        <v>1143</v>
      </c>
      <c r="O919" s="49" t="s">
        <v>5639</v>
      </c>
      <c r="P919" t="s">
        <v>5640</v>
      </c>
      <c r="Q919" s="51">
        <v>4500</v>
      </c>
      <c r="R919" s="51">
        <v>4950</v>
      </c>
      <c r="S919" t="s">
        <v>5641</v>
      </c>
      <c r="T919" t="s">
        <v>3369</v>
      </c>
      <c r="U919" t="s">
        <v>1331</v>
      </c>
      <c r="V919" t="s">
        <v>5642</v>
      </c>
      <c r="W919" t="s">
        <v>95</v>
      </c>
      <c r="X919" t="s">
        <v>5643</v>
      </c>
      <c r="Y919" s="49">
        <v>918</v>
      </c>
    </row>
    <row r="920" spans="1:25">
      <c r="A920" s="49" t="s">
        <v>35</v>
      </c>
      <c r="B920" s="49" t="str">
        <f>IFERROR(IF(A920="","",A920&amp;COUNTIF(A$2:A920,A920)),"")</f>
        <v>教育22</v>
      </c>
      <c r="C920">
        <v>63</v>
      </c>
      <c r="D920">
        <v>919</v>
      </c>
      <c r="F920" t="s">
        <v>34</v>
      </c>
      <c r="G920" t="s">
        <v>5632</v>
      </c>
      <c r="H920" t="s">
        <v>1536</v>
      </c>
      <c r="K920" s="50">
        <v>9784750354606</v>
      </c>
      <c r="L920" t="s">
        <v>1142</v>
      </c>
      <c r="M920" s="49" t="s">
        <v>1143</v>
      </c>
      <c r="O920" s="49" t="s">
        <v>5644</v>
      </c>
      <c r="P920" t="s">
        <v>5645</v>
      </c>
      <c r="Q920" s="51">
        <v>3600</v>
      </c>
      <c r="R920" s="51">
        <v>3960</v>
      </c>
      <c r="S920" t="s">
        <v>5646</v>
      </c>
      <c r="T920" t="s">
        <v>3968</v>
      </c>
      <c r="U920" t="s">
        <v>5647</v>
      </c>
      <c r="V920" t="s">
        <v>5648</v>
      </c>
      <c r="W920" t="s">
        <v>95</v>
      </c>
      <c r="X920" t="s">
        <v>5649</v>
      </c>
      <c r="Y920" s="49">
        <v>919</v>
      </c>
    </row>
    <row r="921" spans="1:25">
      <c r="A921" s="49" t="s">
        <v>35</v>
      </c>
      <c r="B921" s="49" t="str">
        <f>IFERROR(IF(A921="","",A921&amp;COUNTIF(A$2:A921,A921)),"")</f>
        <v>教育23</v>
      </c>
      <c r="C921">
        <v>63</v>
      </c>
      <c r="D921">
        <v>920</v>
      </c>
      <c r="F921" t="s">
        <v>34</v>
      </c>
      <c r="G921" t="s">
        <v>5632</v>
      </c>
      <c r="H921" t="s">
        <v>1536</v>
      </c>
      <c r="K921" s="50">
        <v>9784750354545</v>
      </c>
      <c r="L921" t="s">
        <v>1142</v>
      </c>
      <c r="M921" s="49" t="s">
        <v>1143</v>
      </c>
      <c r="O921" s="49" t="s">
        <v>5650</v>
      </c>
      <c r="P921" t="s">
        <v>5651</v>
      </c>
      <c r="Q921" s="51">
        <v>3600</v>
      </c>
      <c r="R921" s="51">
        <v>3960</v>
      </c>
      <c r="S921" t="s">
        <v>5652</v>
      </c>
      <c r="T921" t="s">
        <v>3968</v>
      </c>
      <c r="U921" t="s">
        <v>5653</v>
      </c>
      <c r="V921" t="s">
        <v>5654</v>
      </c>
      <c r="W921" t="s">
        <v>95</v>
      </c>
      <c r="X921" t="s">
        <v>5655</v>
      </c>
      <c r="Y921" s="49">
        <v>920</v>
      </c>
    </row>
    <row r="922" spans="1:25">
      <c r="A922" s="49" t="s">
        <v>35</v>
      </c>
      <c r="B922" s="49" t="str">
        <f>IFERROR(IF(A922="","",A922&amp;COUNTIF(A$2:A922,A922)),"")</f>
        <v>教育24</v>
      </c>
      <c r="C922">
        <v>63</v>
      </c>
      <c r="D922">
        <v>921</v>
      </c>
      <c r="F922" t="s">
        <v>34</v>
      </c>
      <c r="G922" t="s">
        <v>5632</v>
      </c>
      <c r="H922" t="s">
        <v>1536</v>
      </c>
      <c r="K922" s="50">
        <v>9784750354309</v>
      </c>
      <c r="L922" t="s">
        <v>1142</v>
      </c>
      <c r="M922" s="49" t="s">
        <v>1143</v>
      </c>
      <c r="O922" s="49" t="s">
        <v>5656</v>
      </c>
      <c r="P922" t="s">
        <v>5657</v>
      </c>
      <c r="Q922" s="51">
        <v>7200</v>
      </c>
      <c r="R922" s="51">
        <v>7920</v>
      </c>
      <c r="S922" t="s">
        <v>5658</v>
      </c>
      <c r="T922" t="s">
        <v>3421</v>
      </c>
      <c r="U922" t="s">
        <v>5659</v>
      </c>
      <c r="V922" t="s">
        <v>5660</v>
      </c>
      <c r="W922" t="s">
        <v>95</v>
      </c>
      <c r="X922" t="s">
        <v>5661</v>
      </c>
      <c r="Y922" s="49">
        <v>921</v>
      </c>
    </row>
    <row r="923" spans="1:25">
      <c r="A923" s="49" t="s">
        <v>35</v>
      </c>
      <c r="B923" s="49" t="str">
        <f>IFERROR(IF(A923="","",A923&amp;COUNTIF(A$2:A923,A923)),"")</f>
        <v>教育25</v>
      </c>
      <c r="C923">
        <v>63</v>
      </c>
      <c r="D923">
        <v>922</v>
      </c>
      <c r="F923" t="s">
        <v>34</v>
      </c>
      <c r="G923" t="s">
        <v>5632</v>
      </c>
      <c r="H923" t="s">
        <v>1536</v>
      </c>
      <c r="K923" s="50">
        <v>9784750354071</v>
      </c>
      <c r="L923" t="s">
        <v>1142</v>
      </c>
      <c r="M923" s="49" t="s">
        <v>1143</v>
      </c>
      <c r="O923" s="49" t="s">
        <v>5662</v>
      </c>
      <c r="P923" t="s">
        <v>5663</v>
      </c>
      <c r="Q923" s="51">
        <v>4500</v>
      </c>
      <c r="R923" s="51">
        <v>4950</v>
      </c>
      <c r="S923" t="s">
        <v>5664</v>
      </c>
      <c r="T923" t="s">
        <v>3837</v>
      </c>
      <c r="U923" t="s">
        <v>635</v>
      </c>
      <c r="V923" t="s">
        <v>5665</v>
      </c>
      <c r="W923" t="s">
        <v>95</v>
      </c>
      <c r="X923" t="s">
        <v>5666</v>
      </c>
      <c r="Y923" s="49">
        <v>922</v>
      </c>
    </row>
    <row r="924" spans="1:25">
      <c r="A924" s="49" t="s">
        <v>35</v>
      </c>
      <c r="B924" s="49" t="str">
        <f>IFERROR(IF(A924="","",A924&amp;COUNTIF(A$2:A924,A924)),"")</f>
        <v>教育26</v>
      </c>
      <c r="C924">
        <v>63</v>
      </c>
      <c r="D924">
        <v>923</v>
      </c>
      <c r="F924" t="s">
        <v>34</v>
      </c>
      <c r="G924" t="s">
        <v>5632</v>
      </c>
      <c r="H924" t="s">
        <v>1536</v>
      </c>
      <c r="K924" s="50">
        <v>9784750354033</v>
      </c>
      <c r="L924" t="s">
        <v>1142</v>
      </c>
      <c r="M924" s="49" t="s">
        <v>1143</v>
      </c>
      <c r="O924" s="49" t="s">
        <v>5667</v>
      </c>
      <c r="P924" t="s">
        <v>5668</v>
      </c>
      <c r="Q924" s="51">
        <v>5400</v>
      </c>
      <c r="R924" s="51">
        <v>5940</v>
      </c>
      <c r="S924" t="s">
        <v>5669</v>
      </c>
      <c r="T924" t="s">
        <v>4139</v>
      </c>
      <c r="U924" t="s">
        <v>5670</v>
      </c>
      <c r="V924" t="s">
        <v>5671</v>
      </c>
      <c r="W924" t="s">
        <v>95</v>
      </c>
      <c r="X924" t="s">
        <v>5672</v>
      </c>
      <c r="Y924" s="49">
        <v>923</v>
      </c>
    </row>
    <row r="925" spans="1:25">
      <c r="A925" s="49" t="s">
        <v>35</v>
      </c>
      <c r="B925" s="49" t="str">
        <f>IFERROR(IF(A925="","",A925&amp;COUNTIF(A$2:A925,A925)),"")</f>
        <v>教育27</v>
      </c>
      <c r="C925">
        <v>63</v>
      </c>
      <c r="D925">
        <v>924</v>
      </c>
      <c r="F925" t="s">
        <v>34</v>
      </c>
      <c r="G925" t="s">
        <v>5632</v>
      </c>
      <c r="H925" t="s">
        <v>1536</v>
      </c>
      <c r="K925" s="50">
        <v>9784750353395</v>
      </c>
      <c r="L925" t="s">
        <v>1142</v>
      </c>
      <c r="M925" s="49" t="s">
        <v>1143</v>
      </c>
      <c r="O925" s="49" t="s">
        <v>5673</v>
      </c>
      <c r="P925" t="s">
        <v>5674</v>
      </c>
      <c r="Q925" s="51">
        <v>4700</v>
      </c>
      <c r="R925" s="51">
        <v>5170</v>
      </c>
      <c r="S925" t="s">
        <v>5675</v>
      </c>
      <c r="T925" t="s">
        <v>3381</v>
      </c>
      <c r="U925" t="s">
        <v>1161</v>
      </c>
      <c r="V925" t="s">
        <v>5676</v>
      </c>
      <c r="W925" t="s">
        <v>95</v>
      </c>
      <c r="X925" t="s">
        <v>5677</v>
      </c>
      <c r="Y925" s="49">
        <v>924</v>
      </c>
    </row>
    <row r="926" spans="1:25">
      <c r="A926" s="49" t="s">
        <v>35</v>
      </c>
      <c r="B926" s="49" t="str">
        <f>IFERROR(IF(A926="","",A926&amp;COUNTIF(A$2:A926,A926)),"")</f>
        <v>教育28</v>
      </c>
      <c r="C926">
        <v>63</v>
      </c>
      <c r="D926">
        <v>925</v>
      </c>
      <c r="F926" t="s">
        <v>34</v>
      </c>
      <c r="G926" t="s">
        <v>5632</v>
      </c>
      <c r="H926" t="s">
        <v>1536</v>
      </c>
      <c r="K926" s="50">
        <v>9784750351803</v>
      </c>
      <c r="L926" t="s">
        <v>1142</v>
      </c>
      <c r="M926" s="49" t="s">
        <v>1143</v>
      </c>
      <c r="O926" s="49" t="s">
        <v>5678</v>
      </c>
      <c r="P926" t="s">
        <v>5679</v>
      </c>
      <c r="Q926" s="51">
        <v>4200</v>
      </c>
      <c r="R926" s="51">
        <v>4620</v>
      </c>
      <c r="S926" t="s">
        <v>5680</v>
      </c>
      <c r="T926" t="s">
        <v>3768</v>
      </c>
      <c r="U926" t="s">
        <v>5681</v>
      </c>
      <c r="V926" t="s">
        <v>5682</v>
      </c>
      <c r="W926" t="s">
        <v>95</v>
      </c>
      <c r="X926" t="s">
        <v>5683</v>
      </c>
      <c r="Y926" s="49">
        <v>925</v>
      </c>
    </row>
    <row r="927" spans="1:25">
      <c r="A927" s="49" t="s">
        <v>35</v>
      </c>
      <c r="B927" s="49" t="str">
        <f>IFERROR(IF(A927="","",A927&amp;COUNTIF(A$2:A927,A927)),"")</f>
        <v>教育29</v>
      </c>
      <c r="C927">
        <v>63</v>
      </c>
      <c r="D927">
        <v>926</v>
      </c>
      <c r="F927" t="s">
        <v>34</v>
      </c>
      <c r="G927" t="s">
        <v>5632</v>
      </c>
      <c r="H927" t="s">
        <v>1536</v>
      </c>
      <c r="K927" s="50">
        <v>9784313076099</v>
      </c>
      <c r="L927" t="s">
        <v>2460</v>
      </c>
      <c r="M927" s="49" t="s">
        <v>2461</v>
      </c>
      <c r="O927" s="49" t="s">
        <v>5684</v>
      </c>
      <c r="P927" t="s">
        <v>5685</v>
      </c>
      <c r="Q927" s="51">
        <v>16000</v>
      </c>
      <c r="R927" s="51">
        <v>17600</v>
      </c>
      <c r="S927" t="s">
        <v>5686</v>
      </c>
      <c r="T927" t="s">
        <v>4229</v>
      </c>
      <c r="U927" t="s">
        <v>5687</v>
      </c>
      <c r="V927" t="s">
        <v>5688</v>
      </c>
      <c r="W927" t="s">
        <v>95</v>
      </c>
      <c r="X927" t="s">
        <v>5689</v>
      </c>
      <c r="Y927" s="49">
        <v>926</v>
      </c>
    </row>
    <row r="928" spans="1:25">
      <c r="A928" s="49" t="s">
        <v>35</v>
      </c>
      <c r="B928" s="49" t="str">
        <f>IFERROR(IF(A928="","",A928&amp;COUNTIF(A$2:A928,A928)),"")</f>
        <v>教育30</v>
      </c>
      <c r="C928">
        <v>63</v>
      </c>
      <c r="D928">
        <v>927</v>
      </c>
      <c r="F928" t="s">
        <v>34</v>
      </c>
      <c r="G928" t="s">
        <v>5632</v>
      </c>
      <c r="H928" t="s">
        <v>1536</v>
      </c>
      <c r="K928" s="50">
        <v>9784384060294</v>
      </c>
      <c r="L928" t="s">
        <v>1604</v>
      </c>
      <c r="M928" s="49" t="s">
        <v>1605</v>
      </c>
      <c r="O928" s="49" t="s">
        <v>5690</v>
      </c>
      <c r="P928" t="s">
        <v>5691</v>
      </c>
      <c r="Q928" s="51">
        <v>2400</v>
      </c>
      <c r="R928" s="51">
        <v>2640</v>
      </c>
      <c r="S928" t="s">
        <v>5692</v>
      </c>
      <c r="T928" t="s">
        <v>3369</v>
      </c>
      <c r="U928" t="s">
        <v>5693</v>
      </c>
      <c r="V928" t="s">
        <v>5694</v>
      </c>
      <c r="W928" t="s">
        <v>95</v>
      </c>
      <c r="X928" t="s">
        <v>5695</v>
      </c>
      <c r="Y928" s="49">
        <v>927</v>
      </c>
    </row>
    <row r="929" spans="1:25">
      <c r="A929" s="49" t="s">
        <v>35</v>
      </c>
      <c r="B929" s="49" t="str">
        <f>IFERROR(IF(A929="","",A929&amp;COUNTIF(A$2:A929,A929)),"")</f>
        <v>教育31</v>
      </c>
      <c r="C929">
        <v>63</v>
      </c>
      <c r="D929">
        <v>928</v>
      </c>
      <c r="F929" t="s">
        <v>34</v>
      </c>
      <c r="G929" t="s">
        <v>5632</v>
      </c>
      <c r="H929" t="s">
        <v>1536</v>
      </c>
      <c r="K929" s="50">
        <v>9784788717978</v>
      </c>
      <c r="L929" t="s">
        <v>2265</v>
      </c>
      <c r="M929" s="49" t="s">
        <v>2266</v>
      </c>
      <c r="O929" s="49" t="s">
        <v>5696</v>
      </c>
      <c r="P929" t="s">
        <v>5697</v>
      </c>
      <c r="Q929" s="51">
        <v>2500</v>
      </c>
      <c r="R929" s="51">
        <v>2750</v>
      </c>
      <c r="S929" t="s">
        <v>5698</v>
      </c>
      <c r="T929" t="s">
        <v>3732</v>
      </c>
      <c r="U929" t="s">
        <v>5699</v>
      </c>
      <c r="V929" t="s">
        <v>5700</v>
      </c>
      <c r="W929" t="s">
        <v>95</v>
      </c>
      <c r="X929" t="s">
        <v>5701</v>
      </c>
      <c r="Y929" s="49">
        <v>928</v>
      </c>
    </row>
    <row r="930" spans="1:25">
      <c r="A930" s="49" t="s">
        <v>35</v>
      </c>
      <c r="B930" s="49" t="str">
        <f>IFERROR(IF(A930="","",A930&amp;COUNTIF(A$2:A930,A930)),"")</f>
        <v>教育32</v>
      </c>
      <c r="C930">
        <v>63</v>
      </c>
      <c r="D930">
        <v>929</v>
      </c>
      <c r="F930" t="s">
        <v>34</v>
      </c>
      <c r="G930" t="s">
        <v>5632</v>
      </c>
      <c r="H930" t="s">
        <v>1536</v>
      </c>
      <c r="K930" s="50">
        <v>9784845117765</v>
      </c>
      <c r="L930" t="s">
        <v>2279</v>
      </c>
      <c r="M930" s="49" t="s">
        <v>2280</v>
      </c>
      <c r="O930" s="49" t="s">
        <v>5702</v>
      </c>
      <c r="P930" t="s">
        <v>5703</v>
      </c>
      <c r="Q930" s="51">
        <v>2700</v>
      </c>
      <c r="R930" s="51">
        <v>2970</v>
      </c>
      <c r="S930" t="s">
        <v>5704</v>
      </c>
      <c r="T930" s="17">
        <v>44805</v>
      </c>
      <c r="U930" t="s">
        <v>5705</v>
      </c>
      <c r="V930" t="s">
        <v>5706</v>
      </c>
      <c r="W930" t="s">
        <v>95</v>
      </c>
      <c r="X930" t="s">
        <v>5707</v>
      </c>
      <c r="Y930" s="49">
        <v>929</v>
      </c>
    </row>
    <row r="931" spans="1:25">
      <c r="A931" s="49" t="s">
        <v>35</v>
      </c>
      <c r="B931" s="49" t="str">
        <f>IFERROR(IF(A931="","",A931&amp;COUNTIF(A$2:A931,A931)),"")</f>
        <v>教育33</v>
      </c>
      <c r="C931">
        <v>63</v>
      </c>
      <c r="D931">
        <v>930</v>
      </c>
      <c r="F931" t="s">
        <v>34</v>
      </c>
      <c r="G931" t="s">
        <v>5632</v>
      </c>
      <c r="H931" t="s">
        <v>1536</v>
      </c>
      <c r="K931" s="50">
        <v>9784787200815</v>
      </c>
      <c r="L931" t="s">
        <v>2138</v>
      </c>
      <c r="M931" s="49" t="s">
        <v>2139</v>
      </c>
      <c r="O931" s="49" t="s">
        <v>5708</v>
      </c>
      <c r="P931" t="s">
        <v>5709</v>
      </c>
      <c r="Q931" s="51">
        <v>3000</v>
      </c>
      <c r="R931" s="51">
        <v>3300</v>
      </c>
      <c r="S931" t="s">
        <v>5710</v>
      </c>
      <c r="T931" t="s">
        <v>3671</v>
      </c>
      <c r="U931" t="s">
        <v>5711</v>
      </c>
      <c r="V931" t="s">
        <v>5712</v>
      </c>
      <c r="W931" t="s">
        <v>95</v>
      </c>
      <c r="X931" t="s">
        <v>5713</v>
      </c>
      <c r="Y931" s="49">
        <v>930</v>
      </c>
    </row>
    <row r="932" spans="1:25">
      <c r="A932" s="49" t="s">
        <v>35</v>
      </c>
      <c r="B932" s="49" t="str">
        <f>IFERROR(IF(A932="","",A932&amp;COUNTIF(A$2:A932,A932)),"")</f>
        <v>教育34</v>
      </c>
      <c r="C932">
        <v>64</v>
      </c>
      <c r="D932">
        <v>931</v>
      </c>
      <c r="F932" t="s">
        <v>34</v>
      </c>
      <c r="G932" t="s">
        <v>5632</v>
      </c>
      <c r="H932" t="s">
        <v>1536</v>
      </c>
      <c r="K932" s="50">
        <v>9784794226150</v>
      </c>
      <c r="L932" t="s">
        <v>286</v>
      </c>
      <c r="M932" s="49" t="s">
        <v>287</v>
      </c>
      <c r="O932" s="49" t="s">
        <v>5714</v>
      </c>
      <c r="P932" t="s">
        <v>5715</v>
      </c>
      <c r="Q932" s="51">
        <v>2800</v>
      </c>
      <c r="R932" s="51">
        <v>3080</v>
      </c>
      <c r="S932" t="s">
        <v>5716</v>
      </c>
      <c r="T932" t="s">
        <v>3369</v>
      </c>
      <c r="U932" t="s">
        <v>5717</v>
      </c>
      <c r="V932" t="s">
        <v>5718</v>
      </c>
      <c r="W932" t="s">
        <v>95</v>
      </c>
      <c r="X932" t="s">
        <v>5719</v>
      </c>
      <c r="Y932" s="49">
        <v>931</v>
      </c>
    </row>
    <row r="933" spans="1:25">
      <c r="A933" s="49" t="s">
        <v>35</v>
      </c>
      <c r="B933" s="49" t="str">
        <f>IFERROR(IF(A933="","",A933&amp;COUNTIF(A$2:A933,A933)),"")</f>
        <v>教育35</v>
      </c>
      <c r="C933">
        <v>64</v>
      </c>
      <c r="D933">
        <v>932</v>
      </c>
      <c r="F933" t="s">
        <v>34</v>
      </c>
      <c r="G933" t="s">
        <v>5632</v>
      </c>
      <c r="H933" t="s">
        <v>1536</v>
      </c>
      <c r="K933" s="50">
        <v>9784469268287</v>
      </c>
      <c r="L933" t="s">
        <v>1125</v>
      </c>
      <c r="M933" s="49" t="s">
        <v>1126</v>
      </c>
      <c r="O933" s="49" t="s">
        <v>5720</v>
      </c>
      <c r="P933" t="s">
        <v>5721</v>
      </c>
      <c r="Q933" s="51">
        <v>4300</v>
      </c>
      <c r="R933" s="51">
        <v>4730</v>
      </c>
      <c r="S933" t="s">
        <v>5722</v>
      </c>
      <c r="T933" t="s">
        <v>3647</v>
      </c>
      <c r="U933" t="s">
        <v>1161</v>
      </c>
      <c r="V933" t="s">
        <v>5723</v>
      </c>
      <c r="W933" t="s">
        <v>95</v>
      </c>
      <c r="X933" t="s">
        <v>5724</v>
      </c>
      <c r="Y933" s="49">
        <v>932</v>
      </c>
    </row>
    <row r="934" spans="1:25">
      <c r="A934" s="49" t="s">
        <v>35</v>
      </c>
      <c r="B934" s="49" t="str">
        <f>IFERROR(IF(A934="","",A934&amp;COUNTIF(A$2:A934,A934)),"")</f>
        <v>教育36</v>
      </c>
      <c r="C934">
        <v>64</v>
      </c>
      <c r="D934">
        <v>933</v>
      </c>
      <c r="F934" t="s">
        <v>34</v>
      </c>
      <c r="G934" t="s">
        <v>5632</v>
      </c>
      <c r="H934" t="s">
        <v>1536</v>
      </c>
      <c r="K934" s="50">
        <v>9784469222722</v>
      </c>
      <c r="L934" t="s">
        <v>1125</v>
      </c>
      <c r="M934" s="49" t="s">
        <v>1126</v>
      </c>
      <c r="O934" s="49" t="s">
        <v>5725</v>
      </c>
      <c r="P934" t="s">
        <v>5726</v>
      </c>
      <c r="Q934" s="51">
        <v>3000</v>
      </c>
      <c r="R934" s="51">
        <v>3300</v>
      </c>
      <c r="S934" t="s">
        <v>5727</v>
      </c>
      <c r="T934" t="s">
        <v>3898</v>
      </c>
      <c r="U934" t="s">
        <v>2664</v>
      </c>
      <c r="V934" t="s">
        <v>5728</v>
      </c>
      <c r="W934" t="s">
        <v>95</v>
      </c>
      <c r="X934" t="s">
        <v>5729</v>
      </c>
      <c r="Y934" s="49">
        <v>933</v>
      </c>
    </row>
    <row r="935" spans="1:25">
      <c r="A935" s="49" t="s">
        <v>35</v>
      </c>
      <c r="B935" s="49" t="str">
        <f>IFERROR(IF(A935="","",A935&amp;COUNTIF(A$2:A935,A935)),"")</f>
        <v>教育37</v>
      </c>
      <c r="C935">
        <v>64</v>
      </c>
      <c r="D935">
        <v>934</v>
      </c>
      <c r="F935" t="s">
        <v>34</v>
      </c>
      <c r="G935" t="s">
        <v>5632</v>
      </c>
      <c r="H935" t="s">
        <v>1536</v>
      </c>
      <c r="K935" s="50">
        <v>9784472405969</v>
      </c>
      <c r="L935" t="s">
        <v>5730</v>
      </c>
      <c r="M935" s="49" t="s">
        <v>5731</v>
      </c>
      <c r="O935" s="49" t="s">
        <v>5732</v>
      </c>
      <c r="P935" t="s">
        <v>5733</v>
      </c>
      <c r="Q935" s="51">
        <v>2200</v>
      </c>
      <c r="R935" s="51">
        <v>2420</v>
      </c>
      <c r="S935" t="s">
        <v>5734</v>
      </c>
      <c r="T935" t="s">
        <v>3903</v>
      </c>
      <c r="U935" t="s">
        <v>4157</v>
      </c>
      <c r="V935" t="s">
        <v>5735</v>
      </c>
      <c r="W935" t="s">
        <v>95</v>
      </c>
      <c r="X935" t="s">
        <v>5736</v>
      </c>
      <c r="Y935" s="49">
        <v>934</v>
      </c>
    </row>
    <row r="936" spans="1:25">
      <c r="A936" s="49" t="s">
        <v>35</v>
      </c>
      <c r="B936" s="49" t="str">
        <f>IFERROR(IF(A936="","",A936&amp;COUNTIF(A$2:A936,A936)),"")</f>
        <v>教育38</v>
      </c>
      <c r="C936">
        <v>64</v>
      </c>
      <c r="D936">
        <v>935</v>
      </c>
      <c r="F936" t="s">
        <v>34</v>
      </c>
      <c r="G936" t="s">
        <v>5632</v>
      </c>
      <c r="H936" t="s">
        <v>1536</v>
      </c>
      <c r="K936" s="50">
        <v>9784130513531</v>
      </c>
      <c r="L936" t="s">
        <v>591</v>
      </c>
      <c r="M936" s="49" t="s">
        <v>592</v>
      </c>
      <c r="O936" s="49" t="s">
        <v>5737</v>
      </c>
      <c r="P936" t="s">
        <v>5738</v>
      </c>
      <c r="Q936" s="51">
        <v>9800</v>
      </c>
      <c r="R936" s="51">
        <v>10780</v>
      </c>
      <c r="S936" t="s">
        <v>5739</v>
      </c>
      <c r="T936" t="s">
        <v>3394</v>
      </c>
      <c r="U936" t="s">
        <v>5740</v>
      </c>
      <c r="V936" t="s">
        <v>5741</v>
      </c>
      <c r="W936" t="s">
        <v>95</v>
      </c>
      <c r="X936" t="s">
        <v>5742</v>
      </c>
      <c r="Y936" s="49">
        <v>935</v>
      </c>
    </row>
    <row r="937" spans="1:25">
      <c r="A937" s="49" t="s">
        <v>35</v>
      </c>
      <c r="B937" s="49" t="str">
        <f>IFERROR(IF(A937="","",A937&amp;COUNTIF(A$2:A937,A937)),"")</f>
        <v>教育39</v>
      </c>
      <c r="C937">
        <v>64</v>
      </c>
      <c r="D937">
        <v>936</v>
      </c>
      <c r="F937" t="s">
        <v>34</v>
      </c>
      <c r="G937" t="s">
        <v>5632</v>
      </c>
      <c r="H937" t="s">
        <v>1536</v>
      </c>
      <c r="K937" s="50">
        <v>9784815810733</v>
      </c>
      <c r="L937" t="s">
        <v>1902</v>
      </c>
      <c r="M937" s="49" t="s">
        <v>1903</v>
      </c>
      <c r="O937" s="49" t="s">
        <v>5743</v>
      </c>
      <c r="P937" t="s">
        <v>5744</v>
      </c>
      <c r="Q937" s="51">
        <v>6300</v>
      </c>
      <c r="R937" s="51">
        <v>6930</v>
      </c>
      <c r="S937" t="s">
        <v>5745</v>
      </c>
      <c r="T937" s="17">
        <v>44652</v>
      </c>
      <c r="U937" t="s">
        <v>107</v>
      </c>
      <c r="V937" t="s">
        <v>5746</v>
      </c>
      <c r="W937" t="s">
        <v>95</v>
      </c>
      <c r="X937" t="s">
        <v>5747</v>
      </c>
      <c r="Y937" s="49">
        <v>936</v>
      </c>
    </row>
    <row r="938" spans="1:25">
      <c r="A938" s="49" t="s">
        <v>35</v>
      </c>
      <c r="B938" s="49" t="str">
        <f>IFERROR(IF(A938="","",A938&amp;COUNTIF(A$2:A938,A938)),"")</f>
        <v>教育40</v>
      </c>
      <c r="C938">
        <v>64</v>
      </c>
      <c r="D938">
        <v>937</v>
      </c>
      <c r="F938" t="s">
        <v>34</v>
      </c>
      <c r="G938" t="s">
        <v>5632</v>
      </c>
      <c r="H938" t="s">
        <v>1536</v>
      </c>
      <c r="K938" s="50">
        <v>9784815810726</v>
      </c>
      <c r="L938" t="s">
        <v>1902</v>
      </c>
      <c r="M938" s="49" t="s">
        <v>1903</v>
      </c>
      <c r="O938" s="49" t="s">
        <v>5748</v>
      </c>
      <c r="P938" t="s">
        <v>5749</v>
      </c>
      <c r="Q938" s="51">
        <v>5500</v>
      </c>
      <c r="R938" s="51">
        <v>6050</v>
      </c>
      <c r="S938" t="s">
        <v>5750</v>
      </c>
      <c r="T938" s="17">
        <v>44652</v>
      </c>
      <c r="U938" t="s">
        <v>4050</v>
      </c>
      <c r="V938" t="s">
        <v>5751</v>
      </c>
      <c r="W938" t="s">
        <v>95</v>
      </c>
      <c r="X938" t="s">
        <v>5752</v>
      </c>
      <c r="Y938" s="49">
        <v>937</v>
      </c>
    </row>
    <row r="939" spans="1:25">
      <c r="A939" s="49" t="s">
        <v>35</v>
      </c>
      <c r="B939" s="49" t="str">
        <f>IFERROR(IF(A939="","",A939&amp;COUNTIF(A$2:A939,A939)),"")</f>
        <v>教育41</v>
      </c>
      <c r="C939">
        <v>64</v>
      </c>
      <c r="D939">
        <v>938</v>
      </c>
      <c r="F939" t="s">
        <v>34</v>
      </c>
      <c r="G939" t="s">
        <v>5632</v>
      </c>
      <c r="H939" t="s">
        <v>1536</v>
      </c>
      <c r="K939" s="50">
        <v>9784823410352</v>
      </c>
      <c r="L939" t="s">
        <v>1248</v>
      </c>
      <c r="M939" s="49" t="s">
        <v>1249</v>
      </c>
      <c r="O939" s="49" t="s">
        <v>5753</v>
      </c>
      <c r="P939" t="s">
        <v>5754</v>
      </c>
      <c r="Q939" s="51">
        <v>2800</v>
      </c>
      <c r="R939" s="51">
        <v>3080</v>
      </c>
      <c r="S939" t="s">
        <v>5755</v>
      </c>
      <c r="T939" t="s">
        <v>3363</v>
      </c>
      <c r="U939" t="s">
        <v>1936</v>
      </c>
      <c r="V939" t="s">
        <v>5756</v>
      </c>
      <c r="W939" t="s">
        <v>95</v>
      </c>
      <c r="X939" t="s">
        <v>5757</v>
      </c>
      <c r="Y939" s="49">
        <v>938</v>
      </c>
    </row>
    <row r="940" spans="1:25">
      <c r="A940" s="49" t="s">
        <v>35</v>
      </c>
      <c r="B940" s="49" t="str">
        <f>IFERROR(IF(A940="","",A940&amp;COUNTIF(A$2:A940,A940)),"")</f>
        <v>教育42</v>
      </c>
      <c r="C940">
        <v>64</v>
      </c>
      <c r="D940">
        <v>939</v>
      </c>
      <c r="F940" t="s">
        <v>34</v>
      </c>
      <c r="G940" t="s">
        <v>5632</v>
      </c>
      <c r="H940" t="s">
        <v>1536</v>
      </c>
      <c r="K940" s="50">
        <v>9784823410031</v>
      </c>
      <c r="L940" t="s">
        <v>1248</v>
      </c>
      <c r="M940" s="49" t="s">
        <v>1249</v>
      </c>
      <c r="O940" s="49" t="s">
        <v>5758</v>
      </c>
      <c r="P940" t="s">
        <v>5759</v>
      </c>
      <c r="Q940" s="51">
        <v>3600</v>
      </c>
      <c r="R940" s="51">
        <v>3960</v>
      </c>
      <c r="S940" t="s">
        <v>5760</v>
      </c>
      <c r="T940" t="s">
        <v>3719</v>
      </c>
      <c r="U940" t="s">
        <v>5761</v>
      </c>
      <c r="V940" t="s">
        <v>5762</v>
      </c>
      <c r="W940" t="s">
        <v>95</v>
      </c>
      <c r="X940" t="s">
        <v>5763</v>
      </c>
      <c r="Y940" s="49">
        <v>939</v>
      </c>
    </row>
    <row r="941" spans="1:25">
      <c r="A941" s="49" t="s">
        <v>35</v>
      </c>
      <c r="B941" s="49" t="str">
        <f>IFERROR(IF(A941="","",A941&amp;COUNTIF(A$2:A941,A941)),"")</f>
        <v>教育43</v>
      </c>
      <c r="C941">
        <v>64</v>
      </c>
      <c r="D941">
        <v>940</v>
      </c>
      <c r="F941" t="s">
        <v>34</v>
      </c>
      <c r="G941" t="s">
        <v>5632</v>
      </c>
      <c r="H941" t="s">
        <v>1536</v>
      </c>
      <c r="L941" t="s">
        <v>1134</v>
      </c>
      <c r="M941" s="49" t="s">
        <v>1135</v>
      </c>
      <c r="O941" s="49" t="s">
        <v>5764</v>
      </c>
      <c r="Q941" s="51">
        <v>11600</v>
      </c>
      <c r="R941" s="51">
        <v>12760</v>
      </c>
      <c r="S941" t="s">
        <v>5765</v>
      </c>
      <c r="T941" t="s">
        <v>3968</v>
      </c>
      <c r="U941">
        <v>0</v>
      </c>
      <c r="V941" t="s">
        <v>5766</v>
      </c>
      <c r="W941" t="s">
        <v>95</v>
      </c>
      <c r="X941" t="s">
        <v>5767</v>
      </c>
      <c r="Y941" s="49">
        <v>940</v>
      </c>
    </row>
    <row r="942" spans="1:25">
      <c r="A942" s="49" t="s">
        <v>35</v>
      </c>
      <c r="B942" s="49" t="str">
        <f>IFERROR(IF(A942="","",A942&amp;COUNTIF(A$2:A942,A942)),"")</f>
        <v>教育44</v>
      </c>
      <c r="C942">
        <v>64</v>
      </c>
      <c r="D942">
        <v>941</v>
      </c>
      <c r="F942" t="s">
        <v>34</v>
      </c>
      <c r="G942" t="s">
        <v>5632</v>
      </c>
      <c r="H942" t="s">
        <v>1536</v>
      </c>
      <c r="L942" t="s">
        <v>1134</v>
      </c>
      <c r="M942" s="49" t="s">
        <v>1135</v>
      </c>
      <c r="O942" s="49" t="s">
        <v>5768</v>
      </c>
      <c r="P942" t="s">
        <v>5769</v>
      </c>
      <c r="Q942" s="51">
        <v>14300</v>
      </c>
      <c r="R942" s="51">
        <v>11550</v>
      </c>
      <c r="S942" t="s">
        <v>5770</v>
      </c>
      <c r="T942" s="17">
        <v>44501</v>
      </c>
      <c r="U942">
        <v>0</v>
      </c>
      <c r="V942" t="s">
        <v>5771</v>
      </c>
      <c r="W942" t="s">
        <v>293</v>
      </c>
      <c r="X942" t="s">
        <v>5772</v>
      </c>
      <c r="Y942" s="49">
        <v>941</v>
      </c>
    </row>
    <row r="943" spans="1:25">
      <c r="A943" s="49" t="s">
        <v>35</v>
      </c>
      <c r="B943" s="49" t="str">
        <f>IFERROR(IF(A943="","",A943&amp;COUNTIF(A$2:A943,A943)),"")</f>
        <v>教育45</v>
      </c>
      <c r="C943">
        <v>64</v>
      </c>
      <c r="D943">
        <v>942</v>
      </c>
      <c r="F943" t="s">
        <v>34</v>
      </c>
      <c r="G943" t="s">
        <v>5632</v>
      </c>
      <c r="H943" t="s">
        <v>1536</v>
      </c>
      <c r="K943" s="50">
        <v>9784582121025</v>
      </c>
      <c r="L943" t="s">
        <v>550</v>
      </c>
      <c r="M943" s="49" t="s">
        <v>551</v>
      </c>
      <c r="O943" s="49" t="s">
        <v>5773</v>
      </c>
      <c r="P943" t="s">
        <v>5774</v>
      </c>
      <c r="Q943" s="51">
        <v>25000</v>
      </c>
      <c r="R943" s="51">
        <v>27500</v>
      </c>
      <c r="S943" t="s">
        <v>5775</v>
      </c>
      <c r="T943" t="s">
        <v>4063</v>
      </c>
      <c r="U943" t="s">
        <v>5776</v>
      </c>
      <c r="V943" t="s">
        <v>5777</v>
      </c>
      <c r="W943" t="s">
        <v>95</v>
      </c>
      <c r="X943" t="s">
        <v>5778</v>
      </c>
      <c r="Y943" s="49">
        <v>942</v>
      </c>
    </row>
    <row r="944" spans="1:25">
      <c r="A944" s="49" t="s">
        <v>35</v>
      </c>
      <c r="B944" s="49" t="str">
        <f>IFERROR(IF(A944="","",A944&amp;COUNTIF(A$2:A944,A944)),"")</f>
        <v>教育46</v>
      </c>
      <c r="C944">
        <v>64</v>
      </c>
      <c r="D944">
        <v>943</v>
      </c>
      <c r="F944" t="s">
        <v>34</v>
      </c>
      <c r="G944" t="s">
        <v>5632</v>
      </c>
      <c r="H944" t="s">
        <v>1536</v>
      </c>
      <c r="K944" s="50">
        <v>9784623094820</v>
      </c>
      <c r="L944" t="s">
        <v>1296</v>
      </c>
      <c r="M944" s="49" t="s">
        <v>1297</v>
      </c>
      <c r="O944" s="49" t="s">
        <v>5779</v>
      </c>
      <c r="P944" t="s">
        <v>5780</v>
      </c>
      <c r="Q944" s="51">
        <v>5200</v>
      </c>
      <c r="R944" s="51">
        <v>5720</v>
      </c>
      <c r="S944" t="s">
        <v>5781</v>
      </c>
      <c r="T944" s="18">
        <v>44875</v>
      </c>
      <c r="U944" t="s">
        <v>5782</v>
      </c>
      <c r="V944" t="s">
        <v>5783</v>
      </c>
      <c r="W944" t="s">
        <v>95</v>
      </c>
      <c r="X944" t="s">
        <v>5784</v>
      </c>
      <c r="Y944" s="49">
        <v>943</v>
      </c>
    </row>
    <row r="945" spans="1:25">
      <c r="A945" s="49" t="s">
        <v>35</v>
      </c>
      <c r="B945" s="49" t="str">
        <f>IFERROR(IF(A945="","",A945&amp;COUNTIF(A$2:A945,A945)),"")</f>
        <v>教育47</v>
      </c>
      <c r="C945">
        <v>64</v>
      </c>
      <c r="D945">
        <v>944</v>
      </c>
      <c r="F945" t="s">
        <v>34</v>
      </c>
      <c r="G945" t="s">
        <v>5632</v>
      </c>
      <c r="H945" t="s">
        <v>1536</v>
      </c>
      <c r="K945" s="50">
        <v>9784623089871</v>
      </c>
      <c r="L945" t="s">
        <v>1296</v>
      </c>
      <c r="M945" s="49" t="s">
        <v>1297</v>
      </c>
      <c r="O945" s="49" t="s">
        <v>5785</v>
      </c>
      <c r="P945" t="s">
        <v>5786</v>
      </c>
      <c r="Q945" s="51">
        <v>3500</v>
      </c>
      <c r="R945" s="51">
        <v>3850</v>
      </c>
      <c r="S945" t="s">
        <v>5787</v>
      </c>
      <c r="T945" s="17">
        <v>44682</v>
      </c>
      <c r="U945" t="s">
        <v>5788</v>
      </c>
      <c r="V945" t="s">
        <v>5789</v>
      </c>
      <c r="W945" t="s">
        <v>95</v>
      </c>
      <c r="X945" t="s">
        <v>5790</v>
      </c>
      <c r="Y945" s="49">
        <v>944</v>
      </c>
    </row>
    <row r="946" spans="1:25">
      <c r="A946" s="49" t="s">
        <v>37</v>
      </c>
      <c r="B946" s="49" t="str">
        <f>IFERROR(IF(A946="","",A946&amp;COUNTIF(A$2:A946,A946)),"")</f>
        <v>歴史73</v>
      </c>
      <c r="C946">
        <v>64</v>
      </c>
      <c r="D946">
        <v>945</v>
      </c>
      <c r="F946" t="s">
        <v>36</v>
      </c>
      <c r="G946" t="s">
        <v>5791</v>
      </c>
      <c r="H946" t="s">
        <v>1654</v>
      </c>
      <c r="K946" s="50">
        <v>9784750355146</v>
      </c>
      <c r="L946" t="s">
        <v>1142</v>
      </c>
      <c r="M946" s="49" t="s">
        <v>1143</v>
      </c>
      <c r="O946" s="49" t="s">
        <v>5792</v>
      </c>
      <c r="P946" t="s">
        <v>5793</v>
      </c>
      <c r="Q946">
        <v>5000</v>
      </c>
      <c r="R946" s="51">
        <v>5500</v>
      </c>
      <c r="S946" t="s">
        <v>5794</v>
      </c>
      <c r="T946" t="s">
        <v>3369</v>
      </c>
      <c r="U946" t="s">
        <v>5795</v>
      </c>
      <c r="V946" t="s">
        <v>5796</v>
      </c>
      <c r="W946" t="s">
        <v>95</v>
      </c>
      <c r="X946" t="s">
        <v>5797</v>
      </c>
      <c r="Y946" s="49">
        <v>945</v>
      </c>
    </row>
    <row r="947" spans="1:25">
      <c r="A947" s="49" t="s">
        <v>37</v>
      </c>
      <c r="B947" s="49" t="str">
        <f>IFERROR(IF(A947="","",A947&amp;COUNTIF(A$2:A947,A947)),"")</f>
        <v>歴史74</v>
      </c>
      <c r="C947">
        <v>65</v>
      </c>
      <c r="D947">
        <v>946</v>
      </c>
      <c r="F947" t="s">
        <v>36</v>
      </c>
      <c r="G947" t="s">
        <v>5791</v>
      </c>
      <c r="H947" t="s">
        <v>1654</v>
      </c>
      <c r="K947" s="50">
        <v>9784750354989</v>
      </c>
      <c r="L947" t="s">
        <v>1142</v>
      </c>
      <c r="M947" s="49" t="s">
        <v>1143</v>
      </c>
      <c r="O947" s="49" t="s">
        <v>5798</v>
      </c>
      <c r="P947" t="s">
        <v>5799</v>
      </c>
      <c r="Q947" s="51">
        <v>5800</v>
      </c>
      <c r="R947" s="51">
        <v>6380</v>
      </c>
      <c r="S947" t="s">
        <v>5800</v>
      </c>
      <c r="T947" t="s">
        <v>5801</v>
      </c>
      <c r="U947" t="s">
        <v>5802</v>
      </c>
      <c r="V947" t="s">
        <v>5803</v>
      </c>
      <c r="W947" t="s">
        <v>95</v>
      </c>
      <c r="X947" t="s">
        <v>5804</v>
      </c>
      <c r="Y947" s="49">
        <v>946</v>
      </c>
    </row>
    <row r="948" spans="1:25">
      <c r="A948" s="49" t="s">
        <v>37</v>
      </c>
      <c r="B948" s="49" t="str">
        <f>IFERROR(IF(A948="","",A948&amp;COUNTIF(A$2:A948,A948)),"")</f>
        <v>歴史75</v>
      </c>
      <c r="C948">
        <v>65</v>
      </c>
      <c r="D948">
        <v>947</v>
      </c>
      <c r="F948" t="s">
        <v>36</v>
      </c>
      <c r="G948" t="s">
        <v>5791</v>
      </c>
      <c r="H948" t="s">
        <v>1654</v>
      </c>
      <c r="K948" s="50">
        <v>9784750354842</v>
      </c>
      <c r="L948" t="s">
        <v>1142</v>
      </c>
      <c r="M948" s="49" t="s">
        <v>1143</v>
      </c>
      <c r="O948" s="49" t="s">
        <v>5805</v>
      </c>
      <c r="P948" t="s">
        <v>5806</v>
      </c>
      <c r="Q948" s="51">
        <v>5800</v>
      </c>
      <c r="R948" s="51">
        <v>6380</v>
      </c>
      <c r="S948" t="s">
        <v>5807</v>
      </c>
      <c r="T948" t="s">
        <v>3356</v>
      </c>
      <c r="U948" t="s">
        <v>5808</v>
      </c>
      <c r="V948" t="s">
        <v>5809</v>
      </c>
      <c r="W948" t="s">
        <v>95</v>
      </c>
      <c r="X948" t="s">
        <v>5810</v>
      </c>
      <c r="Y948" s="49">
        <v>947</v>
      </c>
    </row>
    <row r="949" spans="1:25">
      <c r="A949" s="49" t="s">
        <v>37</v>
      </c>
      <c r="B949" s="49" t="str">
        <f>IFERROR(IF(A949="","",A949&amp;COUNTIF(A$2:A949,A949)),"")</f>
        <v>歴史76</v>
      </c>
      <c r="C949">
        <v>65</v>
      </c>
      <c r="D949">
        <v>948</v>
      </c>
      <c r="F949" t="s">
        <v>36</v>
      </c>
      <c r="G949" t="s">
        <v>5791</v>
      </c>
      <c r="H949" t="s">
        <v>1654</v>
      </c>
      <c r="K949" s="50">
        <v>9784750516806</v>
      </c>
      <c r="L949" t="s">
        <v>1679</v>
      </c>
      <c r="M949" s="49" t="s">
        <v>1680</v>
      </c>
      <c r="O949" s="49" t="s">
        <v>5811</v>
      </c>
      <c r="P949" t="s">
        <v>5812</v>
      </c>
      <c r="Q949" s="51">
        <v>5600</v>
      </c>
      <c r="R949" s="51">
        <v>6160</v>
      </c>
      <c r="S949" t="s">
        <v>5813</v>
      </c>
      <c r="T949" t="s">
        <v>3363</v>
      </c>
      <c r="U949" t="s">
        <v>580</v>
      </c>
      <c r="V949" t="s">
        <v>5814</v>
      </c>
      <c r="W949" t="s">
        <v>95</v>
      </c>
      <c r="X949" t="s">
        <v>5815</v>
      </c>
      <c r="Y949" s="49">
        <v>948</v>
      </c>
    </row>
    <row r="950" spans="1:25">
      <c r="A950" s="49" t="s">
        <v>37</v>
      </c>
      <c r="B950" s="49" t="str">
        <f>IFERROR(IF(A950="","",A950&amp;COUNTIF(A$2:A950,A950)),"")</f>
        <v>歴史77</v>
      </c>
      <c r="C950">
        <v>65</v>
      </c>
      <c r="D950">
        <v>949</v>
      </c>
      <c r="F950" t="s">
        <v>36</v>
      </c>
      <c r="G950" t="s">
        <v>5791</v>
      </c>
      <c r="H950" t="s">
        <v>1654</v>
      </c>
      <c r="K950" s="50">
        <v>9784254535785</v>
      </c>
      <c r="L950" t="s">
        <v>87</v>
      </c>
      <c r="M950" s="49" t="s">
        <v>88</v>
      </c>
      <c r="O950" s="49" t="s">
        <v>5816</v>
      </c>
      <c r="P950" t="s">
        <v>5817</v>
      </c>
      <c r="Q950" s="51">
        <v>16000</v>
      </c>
      <c r="R950" s="51">
        <v>17600</v>
      </c>
      <c r="S950" t="s">
        <v>5818</v>
      </c>
      <c r="T950" t="s">
        <v>4242</v>
      </c>
      <c r="U950" t="s">
        <v>275</v>
      </c>
      <c r="V950" t="s">
        <v>5819</v>
      </c>
      <c r="W950" t="s">
        <v>95</v>
      </c>
      <c r="X950" t="s">
        <v>5820</v>
      </c>
      <c r="Y950" s="49">
        <v>949</v>
      </c>
    </row>
    <row r="951" spans="1:25">
      <c r="A951" s="49" t="s">
        <v>37</v>
      </c>
      <c r="B951" s="49" t="str">
        <f>IFERROR(IF(A951="","",A951&amp;COUNTIF(A$2:A951,A951)),"")</f>
        <v>歴史78</v>
      </c>
      <c r="C951">
        <v>65</v>
      </c>
      <c r="D951">
        <v>950</v>
      </c>
      <c r="F951" t="s">
        <v>36</v>
      </c>
      <c r="G951" t="s">
        <v>5791</v>
      </c>
      <c r="H951" t="s">
        <v>1654</v>
      </c>
      <c r="K951" s="50">
        <v>9784254535716</v>
      </c>
      <c r="L951" t="s">
        <v>87</v>
      </c>
      <c r="M951" s="49" t="s">
        <v>88</v>
      </c>
      <c r="O951" s="49" t="s">
        <v>5821</v>
      </c>
      <c r="P951" t="s">
        <v>5822</v>
      </c>
      <c r="Q951" s="51">
        <v>15000</v>
      </c>
      <c r="R951" s="51">
        <v>16500</v>
      </c>
      <c r="S951" t="s">
        <v>5823</v>
      </c>
      <c r="T951" t="s">
        <v>3388</v>
      </c>
      <c r="U951" t="s">
        <v>5824</v>
      </c>
      <c r="V951" t="s">
        <v>5825</v>
      </c>
      <c r="W951" t="s">
        <v>95</v>
      </c>
      <c r="X951" t="s">
        <v>5826</v>
      </c>
      <c r="Y951" s="49">
        <v>950</v>
      </c>
    </row>
    <row r="952" spans="1:25">
      <c r="A952" s="49" t="s">
        <v>37</v>
      </c>
      <c r="B952" s="49" t="str">
        <f>IFERROR(IF(A952="","",A952&amp;COUNTIF(A$2:A952,A952)),"")</f>
        <v>歴史79</v>
      </c>
      <c r="C952">
        <v>65</v>
      </c>
      <c r="D952">
        <v>951</v>
      </c>
      <c r="F952" t="s">
        <v>36</v>
      </c>
      <c r="G952" t="s">
        <v>5791</v>
      </c>
      <c r="H952" t="s">
        <v>1654</v>
      </c>
      <c r="K952" s="50">
        <v>9784254535723</v>
      </c>
      <c r="L952" t="s">
        <v>87</v>
      </c>
      <c r="M952" s="49" t="s">
        <v>88</v>
      </c>
      <c r="O952" s="49" t="s">
        <v>5827</v>
      </c>
      <c r="P952" t="s">
        <v>5822</v>
      </c>
      <c r="Q952" s="51">
        <v>17000</v>
      </c>
      <c r="R952" s="51">
        <v>18700</v>
      </c>
      <c r="S952" t="s">
        <v>5828</v>
      </c>
      <c r="T952" t="s">
        <v>3556</v>
      </c>
      <c r="U952" t="s">
        <v>4776</v>
      </c>
      <c r="V952" t="s">
        <v>5829</v>
      </c>
      <c r="W952" t="s">
        <v>95</v>
      </c>
      <c r="X952" t="s">
        <v>5830</v>
      </c>
      <c r="Y952" s="49">
        <v>951</v>
      </c>
    </row>
    <row r="953" spans="1:25">
      <c r="A953" s="49" t="s">
        <v>37</v>
      </c>
      <c r="B953" s="49" t="str">
        <f>IFERROR(IF(A953="","",A953&amp;COUNTIF(A$2:A953,A953)),"")</f>
        <v>歴史80</v>
      </c>
      <c r="C953">
        <v>65</v>
      </c>
      <c r="D953">
        <v>952</v>
      </c>
      <c r="F953" t="s">
        <v>36</v>
      </c>
      <c r="G953" t="s">
        <v>5791</v>
      </c>
      <c r="H953" t="s">
        <v>1654</v>
      </c>
      <c r="K953" s="50">
        <v>9784254535730</v>
      </c>
      <c r="L953" t="s">
        <v>87</v>
      </c>
      <c r="M953" s="49" t="s">
        <v>88</v>
      </c>
      <c r="O953" s="49" t="s">
        <v>5831</v>
      </c>
      <c r="P953" t="s">
        <v>5832</v>
      </c>
      <c r="Q953" s="51">
        <v>16000</v>
      </c>
      <c r="R953" s="51">
        <v>17600</v>
      </c>
      <c r="S953" t="s">
        <v>5833</v>
      </c>
      <c r="T953" t="s">
        <v>3689</v>
      </c>
      <c r="U953" t="s">
        <v>5834</v>
      </c>
      <c r="V953" t="s">
        <v>5835</v>
      </c>
      <c r="W953" t="s">
        <v>95</v>
      </c>
      <c r="X953" t="s">
        <v>5836</v>
      </c>
      <c r="Y953" s="49">
        <v>952</v>
      </c>
    </row>
    <row r="954" spans="1:25">
      <c r="A954" s="49" t="s">
        <v>37</v>
      </c>
      <c r="B954" s="49" t="str">
        <f>IFERROR(IF(A954="","",A954&amp;COUNTIF(A$2:A954,A954)),"")</f>
        <v>歴史81</v>
      </c>
      <c r="C954">
        <v>65</v>
      </c>
      <c r="D954">
        <v>953</v>
      </c>
      <c r="F954" t="s">
        <v>36</v>
      </c>
      <c r="G954" t="s">
        <v>5791</v>
      </c>
      <c r="H954" t="s">
        <v>1654</v>
      </c>
      <c r="K954" s="50">
        <v>9784254535747</v>
      </c>
      <c r="L954" t="s">
        <v>87</v>
      </c>
      <c r="M954" s="49" t="s">
        <v>88</v>
      </c>
      <c r="O954" s="49" t="s">
        <v>5837</v>
      </c>
      <c r="P954" t="s">
        <v>5832</v>
      </c>
      <c r="Q954" s="51">
        <v>15000</v>
      </c>
      <c r="R954" s="51">
        <v>16500</v>
      </c>
      <c r="S954" t="s">
        <v>5838</v>
      </c>
      <c r="T954" t="s">
        <v>4028</v>
      </c>
      <c r="U954" t="s">
        <v>4193</v>
      </c>
      <c r="V954" t="s">
        <v>5839</v>
      </c>
      <c r="W954" t="s">
        <v>95</v>
      </c>
      <c r="X954" t="s">
        <v>5840</v>
      </c>
      <c r="Y954" s="49">
        <v>953</v>
      </c>
    </row>
    <row r="955" spans="1:25">
      <c r="A955" s="49" t="s">
        <v>37</v>
      </c>
      <c r="B955" s="49" t="str">
        <f>IFERROR(IF(A955="","",A955&amp;COUNTIF(A$2:A955,A955)),"")</f>
        <v>歴史82</v>
      </c>
      <c r="C955">
        <v>65</v>
      </c>
      <c r="D955">
        <v>954</v>
      </c>
      <c r="F955" t="s">
        <v>36</v>
      </c>
      <c r="G955" t="s">
        <v>5791</v>
      </c>
      <c r="H955" t="s">
        <v>1654</v>
      </c>
      <c r="K955" s="50">
        <v>9784254535761</v>
      </c>
      <c r="L955" t="s">
        <v>87</v>
      </c>
      <c r="M955" s="49" t="s">
        <v>88</v>
      </c>
      <c r="O955" s="49" t="s">
        <v>5841</v>
      </c>
      <c r="P955" t="s">
        <v>5842</v>
      </c>
      <c r="Q955" s="51">
        <v>15000</v>
      </c>
      <c r="R955" s="51">
        <v>16500</v>
      </c>
      <c r="S955" t="s">
        <v>5843</v>
      </c>
      <c r="T955" t="s">
        <v>3434</v>
      </c>
      <c r="U955" t="s">
        <v>666</v>
      </c>
      <c r="V955" t="s">
        <v>5844</v>
      </c>
      <c r="W955" t="s">
        <v>95</v>
      </c>
      <c r="X955" t="s">
        <v>5845</v>
      </c>
      <c r="Y955" s="49">
        <v>954</v>
      </c>
    </row>
    <row r="956" spans="1:25">
      <c r="A956" s="49" t="s">
        <v>37</v>
      </c>
      <c r="B956" s="49" t="str">
        <f>IFERROR(IF(A956="","",A956&amp;COUNTIF(A$2:A956,A956)),"")</f>
        <v>歴史83</v>
      </c>
      <c r="C956">
        <v>65</v>
      </c>
      <c r="D956">
        <v>955</v>
      </c>
      <c r="F956" t="s">
        <v>36</v>
      </c>
      <c r="G956" t="s">
        <v>5791</v>
      </c>
      <c r="H956" t="s">
        <v>1654</v>
      </c>
      <c r="K956" s="50">
        <v>9784254535778</v>
      </c>
      <c r="L956" t="s">
        <v>87</v>
      </c>
      <c r="M956" s="49" t="s">
        <v>88</v>
      </c>
      <c r="O956" s="49" t="s">
        <v>5846</v>
      </c>
      <c r="P956" t="s">
        <v>5847</v>
      </c>
      <c r="Q956" s="51">
        <v>16000</v>
      </c>
      <c r="R956" s="51">
        <v>17600</v>
      </c>
      <c r="S956" t="s">
        <v>5848</v>
      </c>
      <c r="T956" t="s">
        <v>3898</v>
      </c>
      <c r="U956" t="s">
        <v>5849</v>
      </c>
      <c r="V956" t="s">
        <v>5850</v>
      </c>
      <c r="W956" t="s">
        <v>95</v>
      </c>
      <c r="X956" t="s">
        <v>5851</v>
      </c>
      <c r="Y956" s="49">
        <v>955</v>
      </c>
    </row>
    <row r="957" spans="1:25">
      <c r="A957" s="49" t="s">
        <v>37</v>
      </c>
      <c r="B957" s="49" t="str">
        <f>IFERROR(IF(A957="","",A957&amp;COUNTIF(A$2:A957,A957)),"")</f>
        <v>歴史84</v>
      </c>
      <c r="C957">
        <v>65</v>
      </c>
      <c r="D957">
        <v>956</v>
      </c>
      <c r="F957" t="s">
        <v>36</v>
      </c>
      <c r="G957" t="s">
        <v>5791</v>
      </c>
      <c r="H957" t="s">
        <v>1654</v>
      </c>
      <c r="K957" s="50">
        <v>9784757610118</v>
      </c>
      <c r="L957" t="s">
        <v>2924</v>
      </c>
      <c r="M957" s="49" t="s">
        <v>2925</v>
      </c>
      <c r="O957" s="49" t="s">
        <v>5852</v>
      </c>
      <c r="P957" t="s">
        <v>5853</v>
      </c>
      <c r="Q957" s="51">
        <v>8000</v>
      </c>
      <c r="R957" s="51">
        <v>8800</v>
      </c>
      <c r="S957" t="s">
        <v>5854</v>
      </c>
      <c r="T957" s="17">
        <v>44501</v>
      </c>
      <c r="U957" t="s">
        <v>5855</v>
      </c>
      <c r="V957" t="s">
        <v>5856</v>
      </c>
      <c r="W957" t="s">
        <v>95</v>
      </c>
      <c r="X957" t="s">
        <v>5857</v>
      </c>
      <c r="Y957" s="49">
        <v>956</v>
      </c>
    </row>
    <row r="958" spans="1:25">
      <c r="A958" s="49" t="s">
        <v>37</v>
      </c>
      <c r="B958" s="49" t="str">
        <f>IFERROR(IF(A958="","",A958&amp;COUNTIF(A$2:A958,A958)),"")</f>
        <v>歴史85</v>
      </c>
      <c r="C958">
        <v>65</v>
      </c>
      <c r="D958">
        <v>957</v>
      </c>
      <c r="F958" t="s">
        <v>36</v>
      </c>
      <c r="G958" t="s">
        <v>5791</v>
      </c>
      <c r="H958" t="s">
        <v>1654</v>
      </c>
      <c r="K958" s="50">
        <v>9784272521180</v>
      </c>
      <c r="L958" t="s">
        <v>1709</v>
      </c>
      <c r="M958" s="49" t="s">
        <v>1710</v>
      </c>
      <c r="O958" s="49" t="s">
        <v>5858</v>
      </c>
      <c r="P958" t="s">
        <v>5859</v>
      </c>
      <c r="Q958" s="51">
        <v>2000</v>
      </c>
      <c r="R958" s="51">
        <v>2200</v>
      </c>
      <c r="S958" t="s">
        <v>5860</v>
      </c>
      <c r="T958" s="19">
        <v>44896</v>
      </c>
      <c r="U958" t="s">
        <v>5861</v>
      </c>
      <c r="V958" t="s">
        <v>5862</v>
      </c>
      <c r="W958" t="s">
        <v>95</v>
      </c>
      <c r="X958" t="s">
        <v>5863</v>
      </c>
      <c r="Y958" s="49">
        <v>957</v>
      </c>
    </row>
    <row r="959" spans="1:25">
      <c r="A959" s="49" t="s">
        <v>37</v>
      </c>
      <c r="B959" s="49" t="str">
        <f>IFERROR(IF(A959="","",A959&amp;COUNTIF(A$2:A959,A959)),"")</f>
        <v>歴史86</v>
      </c>
      <c r="C959">
        <v>65</v>
      </c>
      <c r="D959">
        <v>958</v>
      </c>
      <c r="F959" t="s">
        <v>36</v>
      </c>
      <c r="G959" t="s">
        <v>5791</v>
      </c>
      <c r="H959" t="s">
        <v>1654</v>
      </c>
      <c r="K959" s="50">
        <v>9784272521173</v>
      </c>
      <c r="L959" t="s">
        <v>1709</v>
      </c>
      <c r="M959" s="49" t="s">
        <v>1710</v>
      </c>
      <c r="O959" s="49" t="s">
        <v>5864</v>
      </c>
      <c r="P959" t="s">
        <v>5865</v>
      </c>
      <c r="Q959" s="51">
        <v>4500</v>
      </c>
      <c r="R959" s="51">
        <v>4950</v>
      </c>
      <c r="S959" t="s">
        <v>5866</v>
      </c>
      <c r="T959" s="19">
        <v>44378</v>
      </c>
      <c r="U959" t="s">
        <v>5270</v>
      </c>
      <c r="V959" t="s">
        <v>5867</v>
      </c>
      <c r="W959" t="s">
        <v>95</v>
      </c>
      <c r="X959" t="s">
        <v>5868</v>
      </c>
      <c r="Y959" s="49">
        <v>958</v>
      </c>
    </row>
    <row r="960" spans="1:25">
      <c r="A960" s="49" t="s">
        <v>37</v>
      </c>
      <c r="B960" s="49" t="str">
        <f>IFERROR(IF(A960="","",A960&amp;COUNTIF(A$2:A960,A960)),"")</f>
        <v>歴史87</v>
      </c>
      <c r="C960">
        <v>65</v>
      </c>
      <c r="D960">
        <v>959</v>
      </c>
      <c r="F960" t="s">
        <v>36</v>
      </c>
      <c r="G960" t="s">
        <v>5791</v>
      </c>
      <c r="H960" t="s">
        <v>1654</v>
      </c>
      <c r="K960" s="50">
        <v>9784314011952</v>
      </c>
      <c r="L960" t="s">
        <v>1717</v>
      </c>
      <c r="M960" s="49" t="s">
        <v>1718</v>
      </c>
      <c r="O960" s="49" t="s">
        <v>5869</v>
      </c>
      <c r="P960" t="s">
        <v>5870</v>
      </c>
      <c r="Q960" s="51">
        <v>4500</v>
      </c>
      <c r="R960" s="51">
        <v>4950</v>
      </c>
      <c r="S960" t="s">
        <v>5871</v>
      </c>
      <c r="T960" t="s">
        <v>3369</v>
      </c>
      <c r="U960" t="s">
        <v>5092</v>
      </c>
      <c r="V960" t="s">
        <v>5872</v>
      </c>
      <c r="W960" t="s">
        <v>95</v>
      </c>
      <c r="X960" t="s">
        <v>5873</v>
      </c>
      <c r="Y960" s="49">
        <v>959</v>
      </c>
    </row>
    <row r="961" spans="1:25">
      <c r="A961" s="49" t="s">
        <v>37</v>
      </c>
      <c r="B961" s="49" t="str">
        <f>IFERROR(IF(A961="","",A961&amp;COUNTIF(A$2:A961,A961)),"")</f>
        <v>歴史88</v>
      </c>
      <c r="C961">
        <v>65</v>
      </c>
      <c r="D961">
        <v>960</v>
      </c>
      <c r="F961" t="s">
        <v>36</v>
      </c>
      <c r="G961" t="s">
        <v>5791</v>
      </c>
      <c r="H961" t="s">
        <v>1654</v>
      </c>
      <c r="K961" s="50">
        <v>9784798503141</v>
      </c>
      <c r="L961" t="s">
        <v>1590</v>
      </c>
      <c r="M961" s="49" t="s">
        <v>1591</v>
      </c>
      <c r="O961" s="49" t="s">
        <v>5874</v>
      </c>
      <c r="P961" t="s">
        <v>5875</v>
      </c>
      <c r="Q961" s="51">
        <v>7200</v>
      </c>
      <c r="R961" s="51">
        <v>7920</v>
      </c>
      <c r="S961" t="s">
        <v>5876</v>
      </c>
      <c r="T961" t="s">
        <v>3719</v>
      </c>
      <c r="U961" t="s">
        <v>5877</v>
      </c>
      <c r="V961" t="s">
        <v>5878</v>
      </c>
      <c r="W961" t="s">
        <v>95</v>
      </c>
      <c r="X961" t="s">
        <v>5879</v>
      </c>
      <c r="Y961" s="49">
        <v>960</v>
      </c>
    </row>
    <row r="962" spans="1:25">
      <c r="A962" s="49" t="s">
        <v>37</v>
      </c>
      <c r="B962" s="49" t="str">
        <f>IFERROR(IF(A962="","",A962&amp;COUNTIF(A$2:A962,A962)),"")</f>
        <v>歴史89</v>
      </c>
      <c r="C962">
        <v>65</v>
      </c>
      <c r="D962">
        <v>961</v>
      </c>
      <c r="F962" t="s">
        <v>36</v>
      </c>
      <c r="G962" t="s">
        <v>5791</v>
      </c>
      <c r="H962" t="s">
        <v>1654</v>
      </c>
      <c r="K962" s="50">
        <v>9784771034365</v>
      </c>
      <c r="L962" t="s">
        <v>1199</v>
      </c>
      <c r="M962" s="49" t="s">
        <v>1200</v>
      </c>
      <c r="O962" s="49" t="s">
        <v>5880</v>
      </c>
      <c r="P962" t="s">
        <v>5881</v>
      </c>
      <c r="Q962" s="51">
        <v>6800</v>
      </c>
      <c r="R962" s="51">
        <v>7480</v>
      </c>
      <c r="S962" t="s">
        <v>5882</v>
      </c>
      <c r="T962" t="s">
        <v>3640</v>
      </c>
      <c r="U962" t="s">
        <v>5883</v>
      </c>
      <c r="V962" t="s">
        <v>5884</v>
      </c>
      <c r="W962" t="s">
        <v>95</v>
      </c>
      <c r="X962" t="s">
        <v>5885</v>
      </c>
      <c r="Y962" s="49">
        <v>961</v>
      </c>
    </row>
    <row r="963" spans="1:25">
      <c r="A963" s="49" t="s">
        <v>37</v>
      </c>
      <c r="B963" s="49" t="str">
        <f>IFERROR(IF(A963="","",A963&amp;COUNTIF(A$2:A963,A963)),"")</f>
        <v>歴史90</v>
      </c>
      <c r="C963">
        <v>66</v>
      </c>
      <c r="D963">
        <v>962</v>
      </c>
      <c r="F963" t="s">
        <v>36</v>
      </c>
      <c r="G963" t="s">
        <v>5791</v>
      </c>
      <c r="H963" t="s">
        <v>1654</v>
      </c>
      <c r="K963" s="50">
        <v>9784771031180</v>
      </c>
      <c r="L963" t="s">
        <v>1199</v>
      </c>
      <c r="M963" s="49" t="s">
        <v>1200</v>
      </c>
      <c r="O963" s="49" t="s">
        <v>5886</v>
      </c>
      <c r="P963" t="s">
        <v>5887</v>
      </c>
      <c r="Q963" s="51">
        <v>4500</v>
      </c>
      <c r="R963" s="51">
        <v>4950</v>
      </c>
      <c r="S963" t="s">
        <v>5888</v>
      </c>
      <c r="T963" t="s">
        <v>5889</v>
      </c>
      <c r="U963" t="s">
        <v>1220</v>
      </c>
      <c r="V963" t="s">
        <v>5890</v>
      </c>
      <c r="W963" t="s">
        <v>95</v>
      </c>
      <c r="X963" t="s">
        <v>5891</v>
      </c>
      <c r="Y963" s="49">
        <v>962</v>
      </c>
    </row>
    <row r="964" spans="1:25">
      <c r="A964" s="49" t="s">
        <v>37</v>
      </c>
      <c r="B964" s="49" t="str">
        <f>IFERROR(IF(A964="","",A964&amp;COUNTIF(A$2:A964,A964)),"")</f>
        <v>歴史91</v>
      </c>
      <c r="C964">
        <v>66</v>
      </c>
      <c r="D964">
        <v>963</v>
      </c>
      <c r="F964" t="s">
        <v>36</v>
      </c>
      <c r="G964" t="s">
        <v>5791</v>
      </c>
      <c r="H964" t="s">
        <v>1654</v>
      </c>
      <c r="K964" s="50">
        <v>9784788711686</v>
      </c>
      <c r="L964" t="s">
        <v>2265</v>
      </c>
      <c r="M964" s="49" t="s">
        <v>2266</v>
      </c>
      <c r="O964" s="49" t="s">
        <v>5892</v>
      </c>
      <c r="P964" t="s">
        <v>5893</v>
      </c>
      <c r="Q964" s="51">
        <v>2500</v>
      </c>
      <c r="R964" s="51">
        <v>2750</v>
      </c>
      <c r="S964" t="s">
        <v>5894</v>
      </c>
      <c r="T964" t="s">
        <v>5895</v>
      </c>
      <c r="U964" t="s">
        <v>5896</v>
      </c>
      <c r="V964" t="s">
        <v>5897</v>
      </c>
      <c r="W964" t="s">
        <v>95</v>
      </c>
      <c r="X964" t="s">
        <v>5898</v>
      </c>
      <c r="Y964" s="49">
        <v>963</v>
      </c>
    </row>
    <row r="965" spans="1:25">
      <c r="A965" s="49" t="s">
        <v>37</v>
      </c>
      <c r="B965" s="49" t="str">
        <f>IFERROR(IF(A965="","",A965&amp;COUNTIF(A$2:A965,A965)),"")</f>
        <v>歴史92</v>
      </c>
      <c r="C965">
        <v>66</v>
      </c>
      <c r="D965">
        <v>964</v>
      </c>
      <c r="F965" t="s">
        <v>36</v>
      </c>
      <c r="G965" t="s">
        <v>5791</v>
      </c>
      <c r="H965" t="s">
        <v>1654</v>
      </c>
      <c r="K965" s="50">
        <v>9784409510926</v>
      </c>
      <c r="L965" t="s">
        <v>1231</v>
      </c>
      <c r="M965" s="49" t="s">
        <v>1232</v>
      </c>
      <c r="O965" s="49" t="s">
        <v>5899</v>
      </c>
      <c r="P965" t="s">
        <v>5900</v>
      </c>
      <c r="Q965" s="51">
        <v>8000</v>
      </c>
      <c r="R965" s="51">
        <v>8800</v>
      </c>
      <c r="S965" t="s">
        <v>5901</v>
      </c>
      <c r="T965" t="s">
        <v>3582</v>
      </c>
      <c r="U965" t="s">
        <v>5902</v>
      </c>
      <c r="V965" t="s">
        <v>5903</v>
      </c>
      <c r="W965" t="s">
        <v>95</v>
      </c>
      <c r="X965" t="s">
        <v>5904</v>
      </c>
      <c r="Y965" s="49">
        <v>964</v>
      </c>
    </row>
    <row r="966" spans="1:25">
      <c r="A966" s="49" t="s">
        <v>37</v>
      </c>
      <c r="B966" s="49" t="str">
        <f>IFERROR(IF(A966="","",A966&amp;COUNTIF(A$2:A966,A966)),"")</f>
        <v>歴史93</v>
      </c>
      <c r="C966">
        <v>66</v>
      </c>
      <c r="D966">
        <v>965</v>
      </c>
      <c r="F966" t="s">
        <v>36</v>
      </c>
      <c r="G966" t="s">
        <v>5791</v>
      </c>
      <c r="H966" t="s">
        <v>1654</v>
      </c>
      <c r="K966" s="50">
        <v>9784812222072</v>
      </c>
      <c r="L966" t="s">
        <v>1612</v>
      </c>
      <c r="M966" s="49" t="s">
        <v>1613</v>
      </c>
      <c r="O966" s="49" t="s">
        <v>5905</v>
      </c>
      <c r="P966" t="s">
        <v>5906</v>
      </c>
      <c r="Q966" s="51">
        <v>5800</v>
      </c>
      <c r="R966" s="51">
        <v>6380</v>
      </c>
      <c r="S966" t="s">
        <v>5907</v>
      </c>
      <c r="T966" t="s">
        <v>3369</v>
      </c>
      <c r="U966" t="s">
        <v>1601</v>
      </c>
      <c r="V966" t="s">
        <v>5908</v>
      </c>
      <c r="W966" t="s">
        <v>95</v>
      </c>
      <c r="X966" t="s">
        <v>5909</v>
      </c>
      <c r="Y966" s="49">
        <v>965</v>
      </c>
    </row>
    <row r="967" spans="1:25">
      <c r="A967" s="49" t="s">
        <v>37</v>
      </c>
      <c r="B967" s="49" t="str">
        <f>IFERROR(IF(A967="","",A967&amp;COUNTIF(A$2:A967,A967)),"")</f>
        <v>歴史94</v>
      </c>
      <c r="C967">
        <v>66</v>
      </c>
      <c r="D967">
        <v>966</v>
      </c>
      <c r="F967" t="s">
        <v>36</v>
      </c>
      <c r="G967" t="s">
        <v>5791</v>
      </c>
      <c r="H967" t="s">
        <v>1654</v>
      </c>
      <c r="K967" s="50">
        <v>9784422220109</v>
      </c>
      <c r="L967" t="s">
        <v>792</v>
      </c>
      <c r="M967" s="49" t="s">
        <v>793</v>
      </c>
      <c r="O967" s="49" t="s">
        <v>5910</v>
      </c>
      <c r="P967" t="s">
        <v>5911</v>
      </c>
      <c r="Q967" s="51">
        <v>15000</v>
      </c>
      <c r="R967" s="51">
        <v>16500</v>
      </c>
      <c r="S967" t="s">
        <v>5912</v>
      </c>
      <c r="T967" t="s">
        <v>3381</v>
      </c>
      <c r="U967" t="s">
        <v>5913</v>
      </c>
      <c r="V967" t="s">
        <v>5914</v>
      </c>
      <c r="W967" t="s">
        <v>95</v>
      </c>
      <c r="X967" t="s">
        <v>5915</v>
      </c>
      <c r="Y967" s="49">
        <v>966</v>
      </c>
    </row>
    <row r="968" spans="1:25">
      <c r="A968" s="49" t="s">
        <v>37</v>
      </c>
      <c r="B968" s="49" t="str">
        <f>IFERROR(IF(A968="","",A968&amp;COUNTIF(A$2:A968,A968)),"")</f>
        <v>歴史95</v>
      </c>
      <c r="C968">
        <v>66</v>
      </c>
      <c r="D968">
        <v>967</v>
      </c>
      <c r="F968" t="s">
        <v>36</v>
      </c>
      <c r="G968" t="s">
        <v>5791</v>
      </c>
      <c r="H968" t="s">
        <v>1654</v>
      </c>
      <c r="K968" s="50">
        <v>9784422202754</v>
      </c>
      <c r="L968" t="s">
        <v>792</v>
      </c>
      <c r="M968" s="49" t="s">
        <v>793</v>
      </c>
      <c r="O968" s="49" t="s">
        <v>5916</v>
      </c>
      <c r="P968" t="s">
        <v>1789</v>
      </c>
      <c r="Q968" s="51">
        <v>5500</v>
      </c>
      <c r="R968" s="51">
        <v>6050</v>
      </c>
      <c r="S968" t="s">
        <v>5917</v>
      </c>
      <c r="T968" t="s">
        <v>3968</v>
      </c>
      <c r="U968" t="s">
        <v>5918</v>
      </c>
      <c r="V968" t="s">
        <v>5919</v>
      </c>
      <c r="W968" t="s">
        <v>293</v>
      </c>
      <c r="X968" t="s">
        <v>5920</v>
      </c>
      <c r="Y968" s="49">
        <v>967</v>
      </c>
    </row>
    <row r="969" spans="1:25">
      <c r="A969" s="49" t="s">
        <v>37</v>
      </c>
      <c r="B969" s="49" t="str">
        <f>IFERROR(IF(A969="","",A969&amp;COUNTIF(A$2:A969,A969)),"")</f>
        <v>歴史96</v>
      </c>
      <c r="C969">
        <v>66</v>
      </c>
      <c r="D969">
        <v>968</v>
      </c>
      <c r="F969" t="s">
        <v>36</v>
      </c>
      <c r="G969" t="s">
        <v>5791</v>
      </c>
      <c r="H969" t="s">
        <v>1654</v>
      </c>
      <c r="K969" s="50">
        <v>9784422202761</v>
      </c>
      <c r="L969" t="s">
        <v>792</v>
      </c>
      <c r="M969" s="49" t="s">
        <v>793</v>
      </c>
      <c r="O969" s="49" t="s">
        <v>5921</v>
      </c>
      <c r="P969" t="s">
        <v>5922</v>
      </c>
      <c r="Q969" s="51">
        <v>5500</v>
      </c>
      <c r="R969" s="51">
        <v>6050</v>
      </c>
      <c r="S969" t="s">
        <v>5923</v>
      </c>
      <c r="T969" t="s">
        <v>3968</v>
      </c>
      <c r="U969" t="s">
        <v>5918</v>
      </c>
      <c r="V969" t="s">
        <v>5924</v>
      </c>
      <c r="W969" t="s">
        <v>293</v>
      </c>
      <c r="X969" t="s">
        <v>5925</v>
      </c>
      <c r="Y969" s="49">
        <v>968</v>
      </c>
    </row>
    <row r="970" spans="1:25">
      <c r="A970" s="49" t="s">
        <v>37</v>
      </c>
      <c r="B970" s="49" t="str">
        <f>IFERROR(IF(A970="","",A970&amp;COUNTIF(A$2:A970,A970)),"")</f>
        <v>歴史97</v>
      </c>
      <c r="C970">
        <v>66</v>
      </c>
      <c r="D970">
        <v>969</v>
      </c>
      <c r="F970" t="s">
        <v>36</v>
      </c>
      <c r="G970" t="s">
        <v>5791</v>
      </c>
      <c r="H970" t="s">
        <v>1654</v>
      </c>
      <c r="K970" s="50">
        <v>9784794224071</v>
      </c>
      <c r="L970" t="s">
        <v>286</v>
      </c>
      <c r="M970" s="49" t="s">
        <v>287</v>
      </c>
      <c r="O970" s="49" t="s">
        <v>5926</v>
      </c>
      <c r="P970" t="s">
        <v>5927</v>
      </c>
      <c r="Q970" s="51">
        <v>3800</v>
      </c>
      <c r="R970" s="51">
        <v>4180</v>
      </c>
      <c r="S970" t="s">
        <v>5928</v>
      </c>
      <c r="T970" t="s">
        <v>5929</v>
      </c>
      <c r="U970" t="s">
        <v>5930</v>
      </c>
      <c r="V970" t="s">
        <v>5931</v>
      </c>
      <c r="W970" t="s">
        <v>95</v>
      </c>
      <c r="X970" t="s">
        <v>5932</v>
      </c>
      <c r="Y970" s="49">
        <v>969</v>
      </c>
    </row>
    <row r="971" spans="1:25">
      <c r="A971" s="49" t="s">
        <v>37</v>
      </c>
      <c r="B971" s="49" t="str">
        <f>IFERROR(IF(A971="","",A971&amp;COUNTIF(A$2:A971,A971)),"")</f>
        <v>歴史98</v>
      </c>
      <c r="C971">
        <v>66</v>
      </c>
      <c r="D971">
        <v>970</v>
      </c>
      <c r="F971" t="s">
        <v>36</v>
      </c>
      <c r="G971" t="s">
        <v>5791</v>
      </c>
      <c r="H971" t="s">
        <v>1654</v>
      </c>
      <c r="L971" t="s">
        <v>286</v>
      </c>
      <c r="M971" s="49" t="s">
        <v>287</v>
      </c>
      <c r="O971" s="49" t="s">
        <v>5933</v>
      </c>
      <c r="P971" t="s">
        <v>5934</v>
      </c>
      <c r="Q971" s="51">
        <v>5750</v>
      </c>
      <c r="R971" s="51">
        <v>6325</v>
      </c>
      <c r="S971" t="s">
        <v>5935</v>
      </c>
      <c r="T971" t="s">
        <v>5936</v>
      </c>
      <c r="V971" t="s">
        <v>5937</v>
      </c>
      <c r="W971" t="s">
        <v>95</v>
      </c>
      <c r="X971" t="s">
        <v>5938</v>
      </c>
      <c r="Y971" s="49">
        <v>970</v>
      </c>
    </row>
    <row r="972" spans="1:25">
      <c r="A972" s="49" t="s">
        <v>37</v>
      </c>
      <c r="B972" s="49" t="str">
        <f>IFERROR(IF(A972="","",A972&amp;COUNTIF(A$2:A972,A972)),"")</f>
        <v>歴史99</v>
      </c>
      <c r="C972">
        <v>66</v>
      </c>
      <c r="D972">
        <v>971</v>
      </c>
      <c r="F972" t="s">
        <v>36</v>
      </c>
      <c r="G972" t="s">
        <v>5791</v>
      </c>
      <c r="H972" t="s">
        <v>1654</v>
      </c>
      <c r="K972" s="50">
        <v>9784469032161</v>
      </c>
      <c r="L972" t="s">
        <v>1125</v>
      </c>
      <c r="M972" s="49" t="s">
        <v>1126</v>
      </c>
      <c r="O972" s="49" t="s">
        <v>5939</v>
      </c>
      <c r="P972" t="s">
        <v>5940</v>
      </c>
      <c r="Q972" s="51">
        <v>12000</v>
      </c>
      <c r="R972" s="51">
        <v>13200</v>
      </c>
      <c r="S972" t="s">
        <v>5941</v>
      </c>
      <c r="T972" t="s">
        <v>4535</v>
      </c>
      <c r="U972" t="s">
        <v>5942</v>
      </c>
      <c r="V972" t="s">
        <v>5943</v>
      </c>
      <c r="W972" t="s">
        <v>95</v>
      </c>
      <c r="X972" t="s">
        <v>5944</v>
      </c>
      <c r="Y972" s="49">
        <v>971</v>
      </c>
    </row>
    <row r="973" spans="1:25">
      <c r="A973" s="49" t="s">
        <v>37</v>
      </c>
      <c r="B973" s="49" t="str">
        <f>IFERROR(IF(A973="","",A973&amp;COUNTIF(A$2:A973,A973)),"")</f>
        <v>歴史100</v>
      </c>
      <c r="C973">
        <v>66</v>
      </c>
      <c r="D973">
        <v>972</v>
      </c>
      <c r="F973" t="s">
        <v>36</v>
      </c>
      <c r="G973" t="s">
        <v>5791</v>
      </c>
      <c r="H973" t="s">
        <v>1654</v>
      </c>
      <c r="K973" s="50">
        <v>9784472303142</v>
      </c>
      <c r="L973" t="s">
        <v>5730</v>
      </c>
      <c r="M973" s="49" t="s">
        <v>5731</v>
      </c>
      <c r="O973" s="49" t="s">
        <v>5945</v>
      </c>
      <c r="P973" t="s">
        <v>5946</v>
      </c>
      <c r="Q973" s="51">
        <v>2600</v>
      </c>
      <c r="R973" s="51">
        <v>2860</v>
      </c>
      <c r="S973" t="s">
        <v>5947</v>
      </c>
      <c r="T973" t="s">
        <v>3421</v>
      </c>
      <c r="U973" t="s">
        <v>5948</v>
      </c>
      <c r="V973" t="s">
        <v>5949</v>
      </c>
      <c r="W973" t="s">
        <v>95</v>
      </c>
      <c r="X973" t="s">
        <v>5950</v>
      </c>
      <c r="Y973" s="49">
        <v>972</v>
      </c>
    </row>
    <row r="974" spans="1:25">
      <c r="A974" s="49" t="s">
        <v>37</v>
      </c>
      <c r="B974" s="49" t="str">
        <f>IFERROR(IF(A974="","",A974&amp;COUNTIF(A$2:A974,A974)),"")</f>
        <v>歴史101</v>
      </c>
      <c r="C974">
        <v>66</v>
      </c>
      <c r="D974">
        <v>973</v>
      </c>
      <c r="F974" t="s">
        <v>36</v>
      </c>
      <c r="G974" t="s">
        <v>5791</v>
      </c>
      <c r="H974" t="s">
        <v>1654</v>
      </c>
      <c r="K974" s="50">
        <v>9784480861382</v>
      </c>
      <c r="L974" t="s">
        <v>4303</v>
      </c>
      <c r="M974" s="49" t="s">
        <v>4304</v>
      </c>
      <c r="O974" s="49" t="s">
        <v>5951</v>
      </c>
      <c r="P974" t="s">
        <v>5952</v>
      </c>
      <c r="Q974" s="51">
        <v>3636</v>
      </c>
      <c r="R974" s="51">
        <v>4000</v>
      </c>
      <c r="S974" t="s">
        <v>5953</v>
      </c>
      <c r="T974" s="17">
        <v>44866</v>
      </c>
      <c r="U974" t="s">
        <v>4100</v>
      </c>
      <c r="V974" t="s">
        <v>5954</v>
      </c>
      <c r="W974" t="s">
        <v>95</v>
      </c>
      <c r="X974" t="s">
        <v>5955</v>
      </c>
      <c r="Y974" s="49">
        <v>973</v>
      </c>
    </row>
    <row r="975" spans="1:25">
      <c r="A975" s="49" t="s">
        <v>37</v>
      </c>
      <c r="B975" s="49" t="str">
        <f>IFERROR(IF(A975="","",A975&amp;COUNTIF(A$2:A975,A975)),"")</f>
        <v>歴史102</v>
      </c>
      <c r="C975">
        <v>66</v>
      </c>
      <c r="D975">
        <v>974</v>
      </c>
      <c r="F975" t="s">
        <v>36</v>
      </c>
      <c r="G975" t="s">
        <v>5791</v>
      </c>
      <c r="H975" t="s">
        <v>1654</v>
      </c>
      <c r="K975" s="50">
        <v>9784480082602</v>
      </c>
      <c r="L975" t="s">
        <v>4303</v>
      </c>
      <c r="M975" s="49" t="s">
        <v>4304</v>
      </c>
      <c r="O975" s="49" t="s">
        <v>5956</v>
      </c>
      <c r="P975" t="s">
        <v>5957</v>
      </c>
      <c r="Q975" s="51">
        <v>13900</v>
      </c>
      <c r="R975" s="51">
        <v>15290</v>
      </c>
      <c r="S975" t="s">
        <v>5958</v>
      </c>
      <c r="T975" t="s">
        <v>5959</v>
      </c>
      <c r="U975" t="s">
        <v>5936</v>
      </c>
      <c r="V975" t="s">
        <v>5960</v>
      </c>
      <c r="W975" t="s">
        <v>95</v>
      </c>
      <c r="X975" t="s">
        <v>5961</v>
      </c>
      <c r="Y975" s="49">
        <v>974</v>
      </c>
    </row>
    <row r="976" spans="1:25">
      <c r="A976" s="49" t="s">
        <v>37</v>
      </c>
      <c r="B976" s="49" t="str">
        <f>IFERROR(IF(A976="","",A976&amp;COUNTIF(A$2:A976,A976)),"")</f>
        <v>歴史103</v>
      </c>
      <c r="C976">
        <v>66</v>
      </c>
      <c r="D976">
        <v>975</v>
      </c>
      <c r="F976" t="s">
        <v>36</v>
      </c>
      <c r="G976" t="s">
        <v>5791</v>
      </c>
      <c r="H976" t="s">
        <v>1654</v>
      </c>
      <c r="K976" s="50">
        <v>9784480082008</v>
      </c>
      <c r="L976" t="s">
        <v>4303</v>
      </c>
      <c r="M976" s="49" t="s">
        <v>4304</v>
      </c>
      <c r="O976" s="49" t="s">
        <v>5962</v>
      </c>
      <c r="P976" t="s">
        <v>5963</v>
      </c>
      <c r="Q976" s="51">
        <v>10100</v>
      </c>
      <c r="R976" s="51">
        <v>11110</v>
      </c>
      <c r="S976" t="s">
        <v>5964</v>
      </c>
      <c r="T976" t="s">
        <v>5965</v>
      </c>
      <c r="U976" t="s">
        <v>5936</v>
      </c>
      <c r="V976" t="s">
        <v>5966</v>
      </c>
      <c r="W976" t="s">
        <v>95</v>
      </c>
      <c r="X976" t="s">
        <v>5967</v>
      </c>
      <c r="Y976" s="49">
        <v>975</v>
      </c>
    </row>
    <row r="977" spans="1:25">
      <c r="A977" s="49" t="s">
        <v>37</v>
      </c>
      <c r="B977" s="49" t="str">
        <f>IFERROR(IF(A977="","",A977&amp;COUNTIF(A$2:A977,A977)),"")</f>
        <v>歴史104</v>
      </c>
      <c r="C977">
        <v>66</v>
      </c>
      <c r="D977">
        <v>976</v>
      </c>
      <c r="F977" t="s">
        <v>36</v>
      </c>
      <c r="G977" t="s">
        <v>5791</v>
      </c>
      <c r="H977" t="s">
        <v>1654</v>
      </c>
      <c r="K977" s="50">
        <v>9784480080400</v>
      </c>
      <c r="L977" t="s">
        <v>4303</v>
      </c>
      <c r="M977" s="49" t="s">
        <v>4304</v>
      </c>
      <c r="O977" s="49" t="s">
        <v>5968</v>
      </c>
      <c r="P977" t="s">
        <v>5969</v>
      </c>
      <c r="Q977" s="51">
        <v>12000</v>
      </c>
      <c r="R977" s="51">
        <v>13200</v>
      </c>
      <c r="S977" t="s">
        <v>5970</v>
      </c>
      <c r="T977" t="s">
        <v>5971</v>
      </c>
      <c r="U977" t="s">
        <v>5936</v>
      </c>
      <c r="V977" t="s">
        <v>5972</v>
      </c>
      <c r="W977" t="s">
        <v>95</v>
      </c>
      <c r="X977" t="s">
        <v>5973</v>
      </c>
      <c r="Y977" s="49">
        <v>976</v>
      </c>
    </row>
    <row r="978" spans="1:25">
      <c r="A978" s="49" t="s">
        <v>37</v>
      </c>
      <c r="B978" s="49" t="str">
        <f>IFERROR(IF(A978="","",A978&amp;COUNTIF(A$2:A978,A978)),"")</f>
        <v>歴史105</v>
      </c>
      <c r="C978">
        <v>66</v>
      </c>
      <c r="D978">
        <v>977</v>
      </c>
      <c r="F978" t="s">
        <v>36</v>
      </c>
      <c r="G978" t="s">
        <v>5791</v>
      </c>
      <c r="H978" t="s">
        <v>1654</v>
      </c>
      <c r="K978" s="50">
        <v>9784805112335</v>
      </c>
      <c r="L978" t="s">
        <v>2632</v>
      </c>
      <c r="M978" s="49" t="s">
        <v>2633</v>
      </c>
      <c r="O978" s="49" t="s">
        <v>5974</v>
      </c>
      <c r="P978" t="s">
        <v>5975</v>
      </c>
      <c r="Q978" s="51">
        <v>5500</v>
      </c>
      <c r="R978" s="51">
        <v>6050</v>
      </c>
      <c r="S978" t="s">
        <v>5976</v>
      </c>
      <c r="T978" t="s">
        <v>3556</v>
      </c>
      <c r="U978" t="s">
        <v>283</v>
      </c>
      <c r="V978" t="s">
        <v>5977</v>
      </c>
      <c r="W978" t="s">
        <v>95</v>
      </c>
      <c r="X978" t="s">
        <v>5978</v>
      </c>
      <c r="Y978" s="49">
        <v>977</v>
      </c>
    </row>
    <row r="979" spans="1:25">
      <c r="A979" s="49" t="s">
        <v>37</v>
      </c>
      <c r="B979" s="49" t="str">
        <f>IFERROR(IF(A979="","",A979&amp;COUNTIF(A$2:A979,A979)),"")</f>
        <v>歴史106</v>
      </c>
      <c r="C979">
        <v>67</v>
      </c>
      <c r="D979">
        <v>978</v>
      </c>
      <c r="F979" t="s">
        <v>36</v>
      </c>
      <c r="G979" t="s">
        <v>5791</v>
      </c>
      <c r="H979" t="s">
        <v>1654</v>
      </c>
      <c r="K979" s="50">
        <v>9784487814411</v>
      </c>
      <c r="L979" t="s">
        <v>448</v>
      </c>
      <c r="M979" s="49" t="s">
        <v>449</v>
      </c>
      <c r="O979" s="49" t="s">
        <v>5979</v>
      </c>
      <c r="P979" t="s">
        <v>5980</v>
      </c>
      <c r="Q979" s="51">
        <v>6300</v>
      </c>
      <c r="R979" s="51">
        <v>6930</v>
      </c>
      <c r="S979" t="s">
        <v>5981</v>
      </c>
      <c r="T979" s="17">
        <v>44621</v>
      </c>
      <c r="U979" t="s">
        <v>5982</v>
      </c>
      <c r="V979" t="s">
        <v>5983</v>
      </c>
      <c r="W979" t="s">
        <v>95</v>
      </c>
      <c r="X979" t="s">
        <v>5984</v>
      </c>
      <c r="Y979" s="49">
        <v>978</v>
      </c>
    </row>
    <row r="980" spans="1:25">
      <c r="A980" s="49" t="s">
        <v>37</v>
      </c>
      <c r="B980" s="49" t="str">
        <f>IFERROR(IF(A980="","",A980&amp;COUNTIF(A$2:A980,A980)),"")</f>
        <v>歴史107</v>
      </c>
      <c r="C980">
        <v>67</v>
      </c>
      <c r="D980">
        <v>979</v>
      </c>
      <c r="F980" t="s">
        <v>36</v>
      </c>
      <c r="G980" t="s">
        <v>5791</v>
      </c>
      <c r="H980" t="s">
        <v>1654</v>
      </c>
      <c r="K980" s="50">
        <v>9784487744220</v>
      </c>
      <c r="L980" t="s">
        <v>448</v>
      </c>
      <c r="M980" s="49" t="s">
        <v>449</v>
      </c>
      <c r="O980" s="49" t="s">
        <v>5985</v>
      </c>
      <c r="P980" t="s">
        <v>5986</v>
      </c>
      <c r="Q980" s="51">
        <v>11340</v>
      </c>
      <c r="R980" s="51">
        <v>12474</v>
      </c>
      <c r="S980" t="s">
        <v>5987</v>
      </c>
      <c r="T980" s="17">
        <v>43525</v>
      </c>
      <c r="U980" t="s">
        <v>5988</v>
      </c>
      <c r="V980" t="s">
        <v>5989</v>
      </c>
      <c r="W980" t="s">
        <v>293</v>
      </c>
      <c r="X980" t="s">
        <v>5990</v>
      </c>
      <c r="Y980" s="49">
        <v>979</v>
      </c>
    </row>
    <row r="981" spans="1:25">
      <c r="A981" s="49" t="s">
        <v>37</v>
      </c>
      <c r="B981" s="49" t="str">
        <f>IFERROR(IF(A981="","",A981&amp;COUNTIF(A$2:A981,A981)),"")</f>
        <v>歴史108</v>
      </c>
      <c r="C981">
        <v>67</v>
      </c>
      <c r="D981">
        <v>980</v>
      </c>
      <c r="F981" t="s">
        <v>36</v>
      </c>
      <c r="G981" t="s">
        <v>5791</v>
      </c>
      <c r="H981" t="s">
        <v>1654</v>
      </c>
      <c r="K981" s="50">
        <v>9784487744237</v>
      </c>
      <c r="L981" t="s">
        <v>448</v>
      </c>
      <c r="M981" s="49" t="s">
        <v>449</v>
      </c>
      <c r="O981" s="49" t="s">
        <v>5991</v>
      </c>
      <c r="P981" t="s">
        <v>5986</v>
      </c>
      <c r="Q981" s="51">
        <v>11340</v>
      </c>
      <c r="R981" s="51">
        <v>12474</v>
      </c>
      <c r="S981" t="s">
        <v>5992</v>
      </c>
      <c r="T981" s="17">
        <v>43525</v>
      </c>
      <c r="U981" t="s">
        <v>5993</v>
      </c>
      <c r="V981" t="s">
        <v>5989</v>
      </c>
      <c r="W981" t="s">
        <v>293</v>
      </c>
      <c r="X981" t="s">
        <v>5994</v>
      </c>
      <c r="Y981" s="49">
        <v>980</v>
      </c>
    </row>
    <row r="982" spans="1:25">
      <c r="A982" s="49" t="s">
        <v>37</v>
      </c>
      <c r="B982" s="49" t="str">
        <f>IFERROR(IF(A982="","",A982&amp;COUNTIF(A$2:A982,A982)),"")</f>
        <v>歴史109</v>
      </c>
      <c r="C982">
        <v>67</v>
      </c>
      <c r="D982">
        <v>981</v>
      </c>
      <c r="F982" t="s">
        <v>36</v>
      </c>
      <c r="G982" t="s">
        <v>5791</v>
      </c>
      <c r="H982" t="s">
        <v>1654</v>
      </c>
      <c r="K982" s="50">
        <v>9784487744244</v>
      </c>
      <c r="L982" t="s">
        <v>448</v>
      </c>
      <c r="M982" s="49" t="s">
        <v>449</v>
      </c>
      <c r="O982" s="49" t="s">
        <v>5995</v>
      </c>
      <c r="P982" t="s">
        <v>5986</v>
      </c>
      <c r="Q982" s="51">
        <v>11340</v>
      </c>
      <c r="R982" s="51">
        <v>14553</v>
      </c>
      <c r="S982" t="s">
        <v>5996</v>
      </c>
      <c r="T982" s="17">
        <v>43525</v>
      </c>
      <c r="U982" t="s">
        <v>5997</v>
      </c>
      <c r="V982" t="s">
        <v>5989</v>
      </c>
      <c r="W982" t="s">
        <v>293</v>
      </c>
      <c r="X982" t="s">
        <v>5998</v>
      </c>
      <c r="Y982" s="49">
        <v>981</v>
      </c>
    </row>
    <row r="983" spans="1:25">
      <c r="A983" s="49" t="s">
        <v>37</v>
      </c>
      <c r="B983" s="49" t="str">
        <f>IFERROR(IF(A983="","",A983&amp;COUNTIF(A$2:A983,A983)),"")</f>
        <v>歴史110</v>
      </c>
      <c r="C983">
        <v>67</v>
      </c>
      <c r="D983">
        <v>982</v>
      </c>
      <c r="F983" t="s">
        <v>36</v>
      </c>
      <c r="G983" t="s">
        <v>5791</v>
      </c>
      <c r="H983" t="s">
        <v>1654</v>
      </c>
      <c r="K983" s="50">
        <v>9784130261739</v>
      </c>
      <c r="L983" t="s">
        <v>591</v>
      </c>
      <c r="M983" s="49" t="s">
        <v>592</v>
      </c>
      <c r="O983" s="49" t="s">
        <v>5999</v>
      </c>
      <c r="P983" t="s">
        <v>6000</v>
      </c>
      <c r="Q983" s="51">
        <v>11000</v>
      </c>
      <c r="R983" s="51">
        <v>12100</v>
      </c>
      <c r="S983" t="s">
        <v>6001</v>
      </c>
      <c r="T983" t="s">
        <v>3671</v>
      </c>
      <c r="U983" t="s">
        <v>6002</v>
      </c>
      <c r="V983" t="s">
        <v>6003</v>
      </c>
      <c r="W983" t="s">
        <v>95</v>
      </c>
      <c r="X983" t="s">
        <v>6004</v>
      </c>
      <c r="Y983" s="49">
        <v>982</v>
      </c>
    </row>
    <row r="984" spans="1:25">
      <c r="A984" s="49" t="s">
        <v>37</v>
      </c>
      <c r="B984" s="49" t="str">
        <f>IFERROR(IF(A984="","",A984&amp;COUNTIF(A$2:A984,A984)),"")</f>
        <v>歴史111</v>
      </c>
      <c r="C984">
        <v>67</v>
      </c>
      <c r="D984">
        <v>983</v>
      </c>
      <c r="F984" t="s">
        <v>36</v>
      </c>
      <c r="G984" t="s">
        <v>5791</v>
      </c>
      <c r="H984" t="s">
        <v>1654</v>
      </c>
      <c r="K984" s="50">
        <v>9784490210750</v>
      </c>
      <c r="L984" t="s">
        <v>599</v>
      </c>
      <c r="M984" s="49" t="s">
        <v>600</v>
      </c>
      <c r="O984" s="49" t="s">
        <v>6005</v>
      </c>
      <c r="P984" t="s">
        <v>6006</v>
      </c>
      <c r="Q984" s="51">
        <v>5400</v>
      </c>
      <c r="R984" s="51">
        <v>5940</v>
      </c>
      <c r="S984" t="s">
        <v>6007</v>
      </c>
      <c r="T984" t="s">
        <v>3369</v>
      </c>
      <c r="U984" t="s">
        <v>562</v>
      </c>
      <c r="V984" t="s">
        <v>6008</v>
      </c>
      <c r="W984" t="s">
        <v>95</v>
      </c>
      <c r="X984" t="s">
        <v>6009</v>
      </c>
      <c r="Y984" s="49">
        <v>983</v>
      </c>
    </row>
    <row r="985" spans="1:25">
      <c r="A985" s="49" t="s">
        <v>37</v>
      </c>
      <c r="B985" s="49" t="str">
        <f>IFERROR(IF(A985="","",A985&amp;COUNTIF(A$2:A985,A985)),"")</f>
        <v>歴史112</v>
      </c>
      <c r="C985">
        <v>67</v>
      </c>
      <c r="D985">
        <v>984</v>
      </c>
      <c r="F985" t="s">
        <v>36</v>
      </c>
      <c r="G985" t="s">
        <v>5791</v>
      </c>
      <c r="H985" t="s">
        <v>1654</v>
      </c>
      <c r="K985" s="50">
        <v>9784490210736</v>
      </c>
      <c r="L985" t="s">
        <v>599</v>
      </c>
      <c r="M985" s="49" t="s">
        <v>600</v>
      </c>
      <c r="O985" s="49" t="s">
        <v>6010</v>
      </c>
      <c r="P985" t="s">
        <v>6011</v>
      </c>
      <c r="Q985" s="51">
        <v>7800</v>
      </c>
      <c r="R985" s="51">
        <v>8580</v>
      </c>
      <c r="S985" t="s">
        <v>6012</v>
      </c>
      <c r="T985" t="s">
        <v>3356</v>
      </c>
      <c r="U985" t="s">
        <v>1751</v>
      </c>
      <c r="V985" t="s">
        <v>6013</v>
      </c>
      <c r="W985" t="s">
        <v>95</v>
      </c>
      <c r="X985" t="s">
        <v>6014</v>
      </c>
      <c r="Y985" s="49">
        <v>984</v>
      </c>
    </row>
    <row r="986" spans="1:25">
      <c r="A986" s="49" t="s">
        <v>37</v>
      </c>
      <c r="B986" s="49" t="str">
        <f>IFERROR(IF(A986="","",A986&amp;COUNTIF(A$2:A986,A986)),"")</f>
        <v>歴史113</v>
      </c>
      <c r="C986">
        <v>67</v>
      </c>
      <c r="D986">
        <v>985</v>
      </c>
      <c r="F986" t="s">
        <v>36</v>
      </c>
      <c r="G986" t="s">
        <v>5791</v>
      </c>
      <c r="H986" t="s">
        <v>1654</v>
      </c>
      <c r="K986" s="50">
        <v>9784887084766</v>
      </c>
      <c r="L986" t="s">
        <v>1840</v>
      </c>
      <c r="M986" s="49" t="s">
        <v>1841</v>
      </c>
      <c r="O986" s="49" t="s">
        <v>6015</v>
      </c>
      <c r="P986" t="s">
        <v>6016</v>
      </c>
      <c r="Q986" s="51">
        <v>5000</v>
      </c>
      <c r="R986" s="51">
        <v>5500</v>
      </c>
      <c r="S986" t="s">
        <v>6017</v>
      </c>
      <c r="T986" t="s">
        <v>3671</v>
      </c>
      <c r="U986" t="s">
        <v>6018</v>
      </c>
      <c r="V986" t="s">
        <v>6019</v>
      </c>
      <c r="W986" t="s">
        <v>95</v>
      </c>
      <c r="X986" t="s">
        <v>6020</v>
      </c>
      <c r="Y986" s="49">
        <v>985</v>
      </c>
    </row>
    <row r="987" spans="1:25">
      <c r="A987" s="49" t="s">
        <v>37</v>
      </c>
      <c r="B987" s="49" t="str">
        <f>IFERROR(IF(A987="","",A987&amp;COUNTIF(A$2:A987,A987)),"")</f>
        <v>歴史114</v>
      </c>
      <c r="C987">
        <v>67</v>
      </c>
      <c r="D987">
        <v>986</v>
      </c>
      <c r="F987" t="s">
        <v>36</v>
      </c>
      <c r="G987" t="s">
        <v>5791</v>
      </c>
      <c r="H987" t="s">
        <v>1654</v>
      </c>
      <c r="K987" s="50">
        <v>9784887084636</v>
      </c>
      <c r="L987" t="s">
        <v>1840</v>
      </c>
      <c r="M987" s="49" t="s">
        <v>1841</v>
      </c>
      <c r="O987" s="49" t="s">
        <v>6021</v>
      </c>
      <c r="P987" t="s">
        <v>6022</v>
      </c>
      <c r="Q987" s="51">
        <v>14000</v>
      </c>
      <c r="R987" s="51">
        <v>15400</v>
      </c>
      <c r="S987" t="s">
        <v>6023</v>
      </c>
      <c r="T987" t="s">
        <v>3375</v>
      </c>
      <c r="U987" t="s">
        <v>6024</v>
      </c>
      <c r="V987" t="s">
        <v>6025</v>
      </c>
      <c r="W987" t="s">
        <v>95</v>
      </c>
      <c r="X987" t="s">
        <v>6026</v>
      </c>
      <c r="Y987" s="49">
        <v>986</v>
      </c>
    </row>
    <row r="988" spans="1:25">
      <c r="A988" s="49" t="s">
        <v>37</v>
      </c>
      <c r="B988" s="49" t="str">
        <f>IFERROR(IF(A988="","",A988&amp;COUNTIF(A$2:A988,A988)),"")</f>
        <v>歴史115</v>
      </c>
      <c r="C988">
        <v>67</v>
      </c>
      <c r="D988">
        <v>987</v>
      </c>
      <c r="F988" t="s">
        <v>36</v>
      </c>
      <c r="G988" t="s">
        <v>5791</v>
      </c>
      <c r="H988" t="s">
        <v>1654</v>
      </c>
      <c r="K988" s="50">
        <v>9784887084735</v>
      </c>
      <c r="L988" t="s">
        <v>1840</v>
      </c>
      <c r="M988" s="49" t="s">
        <v>1841</v>
      </c>
      <c r="O988" s="49" t="s">
        <v>6027</v>
      </c>
      <c r="P988" t="s">
        <v>6028</v>
      </c>
      <c r="Q988" s="51">
        <v>5200</v>
      </c>
      <c r="R988" s="51">
        <v>5720</v>
      </c>
      <c r="S988" t="s">
        <v>6029</v>
      </c>
      <c r="T988" t="s">
        <v>3582</v>
      </c>
      <c r="U988" t="s">
        <v>5711</v>
      </c>
      <c r="V988" t="s">
        <v>6030</v>
      </c>
      <c r="W988" t="s">
        <v>95</v>
      </c>
      <c r="X988" t="s">
        <v>6031</v>
      </c>
      <c r="Y988" s="49">
        <v>987</v>
      </c>
    </row>
    <row r="989" spans="1:25">
      <c r="A989" s="49" t="s">
        <v>37</v>
      </c>
      <c r="B989" s="49" t="str">
        <f>IFERROR(IF(A989="","",A989&amp;COUNTIF(A$2:A989,A989)),"")</f>
        <v>歴史116</v>
      </c>
      <c r="C989">
        <v>67</v>
      </c>
      <c r="D989">
        <v>988</v>
      </c>
      <c r="F989" t="s">
        <v>36</v>
      </c>
      <c r="G989" t="s">
        <v>5791</v>
      </c>
      <c r="H989" t="s">
        <v>1654</v>
      </c>
      <c r="K989" s="50">
        <v>9784887084742</v>
      </c>
      <c r="L989" t="s">
        <v>1840</v>
      </c>
      <c r="M989" s="49" t="s">
        <v>1841</v>
      </c>
      <c r="O989" s="49" t="s">
        <v>6032</v>
      </c>
      <c r="P989" t="s">
        <v>6033</v>
      </c>
      <c r="Q989" s="51">
        <v>8000</v>
      </c>
      <c r="R989" s="51">
        <v>8800</v>
      </c>
      <c r="S989" t="s">
        <v>6034</v>
      </c>
      <c r="T989" t="s">
        <v>3582</v>
      </c>
      <c r="U989" t="s">
        <v>6035</v>
      </c>
      <c r="V989" t="s">
        <v>6036</v>
      </c>
      <c r="W989" t="s">
        <v>95</v>
      </c>
      <c r="X989" t="s">
        <v>6037</v>
      </c>
      <c r="Y989" s="49">
        <v>988</v>
      </c>
    </row>
    <row r="990" spans="1:25">
      <c r="A990" s="49" t="s">
        <v>37</v>
      </c>
      <c r="B990" s="49" t="str">
        <f>IFERROR(IF(A990="","",A990&amp;COUNTIF(A$2:A990,A990)),"")</f>
        <v>歴史117</v>
      </c>
      <c r="C990">
        <v>67</v>
      </c>
      <c r="D990">
        <v>989</v>
      </c>
      <c r="F990" t="s">
        <v>36</v>
      </c>
      <c r="G990" t="s">
        <v>5791</v>
      </c>
      <c r="H990" t="s">
        <v>1654</v>
      </c>
      <c r="K990" s="50">
        <v>9784887084612</v>
      </c>
      <c r="L990" t="s">
        <v>1840</v>
      </c>
      <c r="M990" s="49" t="s">
        <v>1841</v>
      </c>
      <c r="O990" s="49" t="s">
        <v>6038</v>
      </c>
      <c r="P990" t="s">
        <v>6039</v>
      </c>
      <c r="Q990" s="51">
        <v>6500</v>
      </c>
      <c r="R990" s="51">
        <v>7150</v>
      </c>
      <c r="S990" t="s">
        <v>6040</v>
      </c>
      <c r="T990" t="s">
        <v>3497</v>
      </c>
      <c r="U990" t="s">
        <v>6041</v>
      </c>
      <c r="V990" t="s">
        <v>6042</v>
      </c>
      <c r="W990" t="s">
        <v>95</v>
      </c>
      <c r="X990" t="s">
        <v>6043</v>
      </c>
      <c r="Y990" s="49">
        <v>989</v>
      </c>
    </row>
    <row r="991" spans="1:25">
      <c r="A991" s="49" t="s">
        <v>37</v>
      </c>
      <c r="B991" s="49" t="str">
        <f>IFERROR(IF(A991="","",A991&amp;COUNTIF(A$2:A991,A991)),"")</f>
        <v>歴史118</v>
      </c>
      <c r="C991">
        <v>67</v>
      </c>
      <c r="D991">
        <v>990</v>
      </c>
      <c r="F991" t="s">
        <v>36</v>
      </c>
      <c r="G991" t="s">
        <v>5791</v>
      </c>
      <c r="H991" t="s">
        <v>1654</v>
      </c>
      <c r="K991" s="50">
        <v>9784815805623</v>
      </c>
      <c r="L991" t="s">
        <v>1902</v>
      </c>
      <c r="M991" s="49" t="s">
        <v>1903</v>
      </c>
      <c r="O991" s="49" t="s">
        <v>6044</v>
      </c>
      <c r="P991" t="s">
        <v>6045</v>
      </c>
      <c r="Q991" s="51">
        <v>5600</v>
      </c>
      <c r="R991" s="51">
        <v>6160</v>
      </c>
      <c r="S991" t="s">
        <v>6046</v>
      </c>
      <c r="T991" s="17">
        <v>39234</v>
      </c>
      <c r="U991" t="s">
        <v>3163</v>
      </c>
      <c r="V991" t="s">
        <v>6047</v>
      </c>
      <c r="W991" t="s">
        <v>95</v>
      </c>
      <c r="X991" t="s">
        <v>6048</v>
      </c>
      <c r="Y991" s="49">
        <v>990</v>
      </c>
    </row>
    <row r="992" spans="1:25">
      <c r="A992" s="49" t="s">
        <v>37</v>
      </c>
      <c r="B992" s="49" t="str">
        <f>IFERROR(IF(A992="","",A992&amp;COUNTIF(A$2:A992,A992)),"")</f>
        <v>歴史119</v>
      </c>
      <c r="C992">
        <v>67</v>
      </c>
      <c r="D992">
        <v>991</v>
      </c>
      <c r="F992" t="s">
        <v>36</v>
      </c>
      <c r="G992" t="s">
        <v>5791</v>
      </c>
      <c r="H992" t="s">
        <v>1654</v>
      </c>
      <c r="K992" s="50">
        <v>9784815808082</v>
      </c>
      <c r="L992" t="s">
        <v>1902</v>
      </c>
      <c r="M992" s="49" t="s">
        <v>1903</v>
      </c>
      <c r="O992" s="49" t="s">
        <v>6049</v>
      </c>
      <c r="P992" t="s">
        <v>6050</v>
      </c>
      <c r="Q992" s="51">
        <v>5500</v>
      </c>
      <c r="R992" s="51">
        <v>6050</v>
      </c>
      <c r="S992" t="s">
        <v>6051</v>
      </c>
      <c r="T992" s="17">
        <v>42125</v>
      </c>
      <c r="U992" t="s">
        <v>4100</v>
      </c>
      <c r="V992" t="s">
        <v>6052</v>
      </c>
      <c r="W992" t="s">
        <v>95</v>
      </c>
      <c r="X992" t="s">
        <v>6053</v>
      </c>
      <c r="Y992" s="49">
        <v>991</v>
      </c>
    </row>
    <row r="993" spans="1:25">
      <c r="A993" s="49" t="s">
        <v>37</v>
      </c>
      <c r="B993" s="49" t="str">
        <f>IFERROR(IF(A993="","",A993&amp;COUNTIF(A$2:A993,A993)),"")</f>
        <v>歴史120</v>
      </c>
      <c r="C993">
        <v>67</v>
      </c>
      <c r="D993">
        <v>992</v>
      </c>
      <c r="F993" t="s">
        <v>36</v>
      </c>
      <c r="G993" t="s">
        <v>5791</v>
      </c>
      <c r="H993" t="s">
        <v>1654</v>
      </c>
      <c r="K993" s="50">
        <v>9784815807986</v>
      </c>
      <c r="L993" t="s">
        <v>1902</v>
      </c>
      <c r="M993" s="49" t="s">
        <v>1903</v>
      </c>
      <c r="O993" s="49" t="s">
        <v>6054</v>
      </c>
      <c r="P993" t="s">
        <v>6055</v>
      </c>
      <c r="Q993" s="51">
        <v>7400</v>
      </c>
      <c r="R993" s="51">
        <v>8140</v>
      </c>
      <c r="S993" t="s">
        <v>6056</v>
      </c>
      <c r="T993" s="17">
        <v>42036</v>
      </c>
      <c r="U993" t="s">
        <v>6057</v>
      </c>
      <c r="V993" t="s">
        <v>6058</v>
      </c>
      <c r="W993" t="s">
        <v>95</v>
      </c>
      <c r="X993" t="s">
        <v>6059</v>
      </c>
      <c r="Y993" s="49">
        <v>992</v>
      </c>
    </row>
    <row r="994" spans="1:25">
      <c r="A994" s="49" t="s">
        <v>37</v>
      </c>
      <c r="B994" s="49" t="str">
        <f>IFERROR(IF(A994="","",A994&amp;COUNTIF(A$2:A994,A994)),"")</f>
        <v>歴史121</v>
      </c>
      <c r="C994">
        <v>67</v>
      </c>
      <c r="D994">
        <v>993</v>
      </c>
      <c r="F994" t="s">
        <v>36</v>
      </c>
      <c r="G994" t="s">
        <v>5791</v>
      </c>
      <c r="H994" t="s">
        <v>1654</v>
      </c>
      <c r="K994" s="50">
        <v>9784815809959</v>
      </c>
      <c r="L994" t="s">
        <v>1902</v>
      </c>
      <c r="M994" s="49" t="s">
        <v>1903</v>
      </c>
      <c r="O994" s="49" t="s">
        <v>6060</v>
      </c>
      <c r="P994" t="s">
        <v>6061</v>
      </c>
      <c r="Q994" s="51">
        <v>6300</v>
      </c>
      <c r="R994" s="51">
        <v>6930</v>
      </c>
      <c r="S994" t="s">
        <v>6062</v>
      </c>
      <c r="T994" s="17">
        <v>44044</v>
      </c>
      <c r="U994" t="s">
        <v>6018</v>
      </c>
      <c r="V994" t="s">
        <v>6063</v>
      </c>
      <c r="W994" t="s">
        <v>95</v>
      </c>
      <c r="X994" t="s">
        <v>6064</v>
      </c>
      <c r="Y994" s="49">
        <v>993</v>
      </c>
    </row>
    <row r="995" spans="1:25">
      <c r="A995" s="49" t="s">
        <v>37</v>
      </c>
      <c r="B995" s="49" t="str">
        <f>IFERROR(IF(A995="","",A995&amp;COUNTIF(A$2:A995,A995)),"")</f>
        <v>歴史122</v>
      </c>
      <c r="C995">
        <v>68</v>
      </c>
      <c r="D995">
        <v>994</v>
      </c>
      <c r="F995" t="s">
        <v>36</v>
      </c>
      <c r="G995" t="s">
        <v>5791</v>
      </c>
      <c r="H995" t="s">
        <v>1654</v>
      </c>
      <c r="K995" s="50">
        <v>9784815805340</v>
      </c>
      <c r="L995" t="s">
        <v>1902</v>
      </c>
      <c r="M995" s="49" t="s">
        <v>1903</v>
      </c>
      <c r="O995" s="49" t="s">
        <v>6065</v>
      </c>
      <c r="P995" t="s">
        <v>6066</v>
      </c>
      <c r="Q995" s="51">
        <v>9500</v>
      </c>
      <c r="R995" s="51">
        <v>10450</v>
      </c>
      <c r="S995" t="s">
        <v>6067</v>
      </c>
      <c r="T995" s="17">
        <v>38749</v>
      </c>
      <c r="U995" t="s">
        <v>6068</v>
      </c>
      <c r="V995" t="s">
        <v>6069</v>
      </c>
      <c r="W995" t="s">
        <v>95</v>
      </c>
      <c r="X995" t="s">
        <v>6070</v>
      </c>
      <c r="Y995" s="49">
        <v>994</v>
      </c>
    </row>
    <row r="996" spans="1:25">
      <c r="A996" s="49" t="s">
        <v>37</v>
      </c>
      <c r="B996" s="49" t="str">
        <f>IFERROR(IF(A996="","",A996&amp;COUNTIF(A$2:A996,A996)),"")</f>
        <v>歴史123</v>
      </c>
      <c r="C996">
        <v>68</v>
      </c>
      <c r="D996">
        <v>995</v>
      </c>
      <c r="F996" t="s">
        <v>36</v>
      </c>
      <c r="G996" t="s">
        <v>5791</v>
      </c>
      <c r="H996" t="s">
        <v>1654</v>
      </c>
      <c r="K996" s="50">
        <v>9784815810849</v>
      </c>
      <c r="L996" t="s">
        <v>1902</v>
      </c>
      <c r="M996" s="49" t="s">
        <v>1903</v>
      </c>
      <c r="O996" s="49" t="s">
        <v>6071</v>
      </c>
      <c r="P996" t="s">
        <v>1905</v>
      </c>
      <c r="Q996" s="51">
        <v>16000</v>
      </c>
      <c r="R996" s="51">
        <v>17600</v>
      </c>
      <c r="S996" t="s">
        <v>6072</v>
      </c>
      <c r="T996" s="17">
        <v>44652</v>
      </c>
      <c r="U996" t="s">
        <v>865</v>
      </c>
      <c r="V996" t="s">
        <v>6073</v>
      </c>
      <c r="W996" t="s">
        <v>95</v>
      </c>
      <c r="X996" t="s">
        <v>6074</v>
      </c>
      <c r="Y996" s="49">
        <v>995</v>
      </c>
    </row>
    <row r="997" spans="1:25">
      <c r="A997" s="49" t="s">
        <v>37</v>
      </c>
      <c r="B997" s="49" t="str">
        <f>IFERROR(IF(A997="","",A997&amp;COUNTIF(A$2:A997,A997)),"")</f>
        <v>歴史124</v>
      </c>
      <c r="C997">
        <v>68</v>
      </c>
      <c r="D997">
        <v>996</v>
      </c>
      <c r="F997" t="s">
        <v>36</v>
      </c>
      <c r="G997" t="s">
        <v>5791</v>
      </c>
      <c r="H997" t="s">
        <v>1654</v>
      </c>
      <c r="K997" s="50">
        <v>9784815810801</v>
      </c>
      <c r="L997" t="s">
        <v>1902</v>
      </c>
      <c r="M997" s="49" t="s">
        <v>1903</v>
      </c>
      <c r="O997" s="49" t="s">
        <v>6075</v>
      </c>
      <c r="P997" t="s">
        <v>6076</v>
      </c>
      <c r="Q997" s="51">
        <v>10000</v>
      </c>
      <c r="R997" s="51">
        <v>11000</v>
      </c>
      <c r="S997" t="s">
        <v>6077</v>
      </c>
      <c r="T997" s="17">
        <v>44652</v>
      </c>
      <c r="U997" t="s">
        <v>169</v>
      </c>
      <c r="V997" t="s">
        <v>6078</v>
      </c>
      <c r="W997" t="s">
        <v>95</v>
      </c>
      <c r="X997" t="s">
        <v>6079</v>
      </c>
      <c r="Y997" s="49">
        <v>996</v>
      </c>
    </row>
    <row r="998" spans="1:25">
      <c r="A998" s="49" t="s">
        <v>37</v>
      </c>
      <c r="B998" s="49" t="str">
        <f>IFERROR(IF(A998="","",A998&amp;COUNTIF(A$2:A998,A998)),"")</f>
        <v>歴史125</v>
      </c>
      <c r="C998">
        <v>68</v>
      </c>
      <c r="D998">
        <v>997</v>
      </c>
      <c r="F998" t="s">
        <v>36</v>
      </c>
      <c r="G998" t="s">
        <v>5791</v>
      </c>
      <c r="H998" t="s">
        <v>1654</v>
      </c>
      <c r="K998" s="50">
        <v>9784815810719</v>
      </c>
      <c r="L998" t="s">
        <v>1902</v>
      </c>
      <c r="M998" s="49" t="s">
        <v>1903</v>
      </c>
      <c r="O998" s="49" t="s">
        <v>6080</v>
      </c>
      <c r="P998" t="s">
        <v>6081</v>
      </c>
      <c r="Q998" s="51">
        <v>5400</v>
      </c>
      <c r="R998" s="51">
        <v>5940</v>
      </c>
      <c r="S998" t="s">
        <v>6082</v>
      </c>
      <c r="T998" s="17">
        <v>44652</v>
      </c>
      <c r="U998" t="s">
        <v>2769</v>
      </c>
      <c r="V998" t="s">
        <v>6083</v>
      </c>
      <c r="W998" t="s">
        <v>95</v>
      </c>
      <c r="X998" t="s">
        <v>6084</v>
      </c>
      <c r="Y998" s="49">
        <v>997</v>
      </c>
    </row>
    <row r="999" spans="1:25">
      <c r="A999" s="49" t="s">
        <v>37</v>
      </c>
      <c r="B999" s="49" t="str">
        <f>IFERROR(IF(A999="","",A999&amp;COUNTIF(A$2:A999,A999)),"")</f>
        <v>歴史126</v>
      </c>
      <c r="C999">
        <v>68</v>
      </c>
      <c r="D999">
        <v>998</v>
      </c>
      <c r="F999" t="s">
        <v>36</v>
      </c>
      <c r="G999" t="s">
        <v>5791</v>
      </c>
      <c r="H999" t="s">
        <v>1654</v>
      </c>
      <c r="K999" s="50">
        <v>9784815810702</v>
      </c>
      <c r="L999" t="s">
        <v>1902</v>
      </c>
      <c r="M999" s="49" t="s">
        <v>1903</v>
      </c>
      <c r="O999" s="49" t="s">
        <v>6085</v>
      </c>
      <c r="P999" t="s">
        <v>6086</v>
      </c>
      <c r="Q999" s="51">
        <v>6700</v>
      </c>
      <c r="R999" s="51">
        <v>7370</v>
      </c>
      <c r="S999" t="s">
        <v>6087</v>
      </c>
      <c r="T999" s="17">
        <v>44652</v>
      </c>
      <c r="U999" t="s">
        <v>6088</v>
      </c>
      <c r="V999" t="s">
        <v>6089</v>
      </c>
      <c r="W999" t="s">
        <v>95</v>
      </c>
      <c r="X999" t="s">
        <v>6090</v>
      </c>
      <c r="Y999" s="49">
        <v>998</v>
      </c>
    </row>
    <row r="1000" spans="1:25">
      <c r="A1000" s="49" t="s">
        <v>37</v>
      </c>
      <c r="B1000" s="49" t="str">
        <f>IFERROR(IF(A1000="","",A1000&amp;COUNTIF(A$2:A1000,A1000)),"")</f>
        <v>歴史127</v>
      </c>
      <c r="C1000">
        <v>68</v>
      </c>
      <c r="D1000">
        <v>999</v>
      </c>
      <c r="F1000" t="s">
        <v>36</v>
      </c>
      <c r="G1000" t="s">
        <v>5791</v>
      </c>
      <c r="H1000" t="s">
        <v>1654</v>
      </c>
      <c r="L1000" t="s">
        <v>6091</v>
      </c>
      <c r="M1000" s="49" t="s">
        <v>6092</v>
      </c>
      <c r="O1000" s="49" t="s">
        <v>6093</v>
      </c>
      <c r="P1000" t="s">
        <v>6094</v>
      </c>
      <c r="Q1000" s="51">
        <v>30000</v>
      </c>
      <c r="R1000" s="51">
        <v>33000</v>
      </c>
      <c r="S1000" t="s">
        <v>6095</v>
      </c>
      <c r="T1000" t="s">
        <v>6096</v>
      </c>
      <c r="U1000" t="s">
        <v>6097</v>
      </c>
      <c r="V1000" t="s">
        <v>6098</v>
      </c>
      <c r="W1000" t="s">
        <v>95</v>
      </c>
      <c r="X1000" t="s">
        <v>6099</v>
      </c>
      <c r="Y1000" s="49">
        <v>999</v>
      </c>
    </row>
    <row r="1001" spans="1:25">
      <c r="A1001" s="49" t="s">
        <v>37</v>
      </c>
      <c r="B1001" s="49" t="str">
        <f>IFERROR(IF(A1001="","",A1001&amp;COUNTIF(A$2:A1001,A1001)),"")</f>
        <v>歴史128</v>
      </c>
      <c r="C1001">
        <v>68</v>
      </c>
      <c r="D1001">
        <v>1000</v>
      </c>
      <c r="F1001" t="s">
        <v>36</v>
      </c>
      <c r="G1001" t="s">
        <v>5791</v>
      </c>
      <c r="H1001" t="s">
        <v>1654</v>
      </c>
      <c r="K1001" s="50">
        <v>9784560094501</v>
      </c>
      <c r="L1001" t="s">
        <v>6091</v>
      </c>
      <c r="M1001" s="49" t="s">
        <v>6092</v>
      </c>
      <c r="O1001" s="49" t="s">
        <v>6100</v>
      </c>
      <c r="P1001" t="s">
        <v>6101</v>
      </c>
      <c r="Q1001" s="51">
        <v>8700</v>
      </c>
      <c r="R1001" s="51">
        <v>9570</v>
      </c>
      <c r="S1001" t="s">
        <v>6102</v>
      </c>
      <c r="T1001" s="17">
        <v>44805</v>
      </c>
      <c r="U1001" t="s">
        <v>6103</v>
      </c>
      <c r="V1001" t="s">
        <v>6104</v>
      </c>
      <c r="W1001" t="s">
        <v>95</v>
      </c>
      <c r="X1001" t="s">
        <v>6105</v>
      </c>
      <c r="Y1001" s="49">
        <v>1000</v>
      </c>
    </row>
    <row r="1002" spans="1:25">
      <c r="A1002" s="49" t="s">
        <v>37</v>
      </c>
      <c r="B1002" s="49" t="str">
        <f>IFERROR(IF(A1002="","",A1002&amp;COUNTIF(A$2:A1002,A1002)),"")</f>
        <v>歴史129</v>
      </c>
      <c r="C1002">
        <v>68</v>
      </c>
      <c r="D1002">
        <v>1001</v>
      </c>
      <c r="F1002" t="s">
        <v>36</v>
      </c>
      <c r="G1002" t="s">
        <v>5791</v>
      </c>
      <c r="H1002" t="s">
        <v>1654</v>
      </c>
      <c r="L1002" t="s">
        <v>1134</v>
      </c>
      <c r="M1002" s="49" t="s">
        <v>1135</v>
      </c>
      <c r="O1002" s="49" t="s">
        <v>6106</v>
      </c>
      <c r="P1002" t="s">
        <v>6107</v>
      </c>
      <c r="Q1002" s="51">
        <v>4300</v>
      </c>
      <c r="R1002" s="51">
        <v>4730</v>
      </c>
      <c r="S1002" t="s">
        <v>6108</v>
      </c>
      <c r="T1002" s="17">
        <v>44621</v>
      </c>
      <c r="V1002" t="s">
        <v>6109</v>
      </c>
      <c r="W1002" t="s">
        <v>293</v>
      </c>
      <c r="X1002" t="s">
        <v>6110</v>
      </c>
      <c r="Y1002" s="49">
        <v>1001</v>
      </c>
    </row>
    <row r="1003" spans="1:25">
      <c r="A1003" s="49" t="s">
        <v>37</v>
      </c>
      <c r="B1003" s="49" t="str">
        <f>IFERROR(IF(A1003="","",A1003&amp;COUNTIF(A$2:A1003,A1003)),"")</f>
        <v>歴史130</v>
      </c>
      <c r="C1003">
        <v>68</v>
      </c>
      <c r="D1003">
        <v>1002</v>
      </c>
      <c r="F1003" t="s">
        <v>36</v>
      </c>
      <c r="G1003" t="s">
        <v>5791</v>
      </c>
      <c r="H1003" t="s">
        <v>1654</v>
      </c>
      <c r="L1003" t="s">
        <v>1134</v>
      </c>
      <c r="M1003" s="49" t="s">
        <v>1135</v>
      </c>
      <c r="O1003" s="49" t="s">
        <v>6111</v>
      </c>
      <c r="P1003" t="s">
        <v>6112</v>
      </c>
      <c r="Q1003" s="51">
        <v>5200</v>
      </c>
      <c r="R1003" s="51">
        <v>5720</v>
      </c>
      <c r="S1003" t="s">
        <v>6113</v>
      </c>
      <c r="T1003" s="17">
        <v>44652</v>
      </c>
      <c r="V1003" t="s">
        <v>6114</v>
      </c>
      <c r="W1003" t="s">
        <v>293</v>
      </c>
      <c r="X1003" t="s">
        <v>6115</v>
      </c>
      <c r="Y1003" s="49">
        <v>1002</v>
      </c>
    </row>
    <row r="1004" spans="1:25">
      <c r="A1004" s="49" t="s">
        <v>37</v>
      </c>
      <c r="B1004" s="49" t="str">
        <f>IFERROR(IF(A1004="","",A1004&amp;COUNTIF(A$2:A1004,A1004)),"")</f>
        <v>歴史131</v>
      </c>
      <c r="C1004">
        <v>68</v>
      </c>
      <c r="D1004">
        <v>1003</v>
      </c>
      <c r="F1004" t="s">
        <v>36</v>
      </c>
      <c r="G1004" t="s">
        <v>5791</v>
      </c>
      <c r="H1004" t="s">
        <v>1654</v>
      </c>
      <c r="K1004" s="50">
        <v>9784831855688</v>
      </c>
      <c r="L1004" t="s">
        <v>1363</v>
      </c>
      <c r="M1004" s="49" t="s">
        <v>1364</v>
      </c>
      <c r="O1004" s="49" t="s">
        <v>6116</v>
      </c>
      <c r="P1004" t="s">
        <v>6117</v>
      </c>
      <c r="Q1004" s="51">
        <v>6500</v>
      </c>
      <c r="R1004" s="51">
        <v>7150</v>
      </c>
      <c r="S1004" t="s">
        <v>6118</v>
      </c>
      <c r="T1004" t="s">
        <v>3968</v>
      </c>
      <c r="U1004" t="s">
        <v>6119</v>
      </c>
      <c r="V1004" t="s">
        <v>6120</v>
      </c>
      <c r="W1004" t="s">
        <v>95</v>
      </c>
      <c r="X1004" t="s">
        <v>6121</v>
      </c>
      <c r="Y1004" s="49">
        <v>1003</v>
      </c>
    </row>
    <row r="1005" spans="1:25">
      <c r="A1005" s="49" t="s">
        <v>37</v>
      </c>
      <c r="B1005" s="49" t="str">
        <f>IFERROR(IF(A1005="","",A1005&amp;COUNTIF(A$2:A1005,A1005)),"")</f>
        <v>歴史132</v>
      </c>
      <c r="C1005">
        <v>68</v>
      </c>
      <c r="D1005">
        <v>1004</v>
      </c>
      <c r="F1005" t="s">
        <v>36</v>
      </c>
      <c r="G1005" t="s">
        <v>5791</v>
      </c>
      <c r="H1005" t="s">
        <v>1654</v>
      </c>
      <c r="K1005" s="50">
        <v>9784831862716</v>
      </c>
      <c r="L1005" t="s">
        <v>1363</v>
      </c>
      <c r="M1005" s="49" t="s">
        <v>1364</v>
      </c>
      <c r="O1005" s="49" t="s">
        <v>6122</v>
      </c>
      <c r="P1005" t="s">
        <v>6123</v>
      </c>
      <c r="Q1005" s="51">
        <v>1900</v>
      </c>
      <c r="R1005" s="51">
        <v>2090</v>
      </c>
      <c r="S1005" t="s">
        <v>6124</v>
      </c>
      <c r="T1005" t="s">
        <v>3356</v>
      </c>
      <c r="U1005" t="s">
        <v>1469</v>
      </c>
      <c r="V1005" t="s">
        <v>6125</v>
      </c>
      <c r="W1005" t="s">
        <v>95</v>
      </c>
      <c r="X1005" t="s">
        <v>6126</v>
      </c>
      <c r="Y1005" s="49">
        <v>1004</v>
      </c>
    </row>
    <row r="1006" spans="1:25">
      <c r="A1006" s="49" t="s">
        <v>37</v>
      </c>
      <c r="B1006" s="49" t="str">
        <f>IFERROR(IF(A1006="","",A1006&amp;COUNTIF(A$2:A1006,A1006)),"")</f>
        <v>歴史133</v>
      </c>
      <c r="C1006">
        <v>68</v>
      </c>
      <c r="D1006">
        <v>1005</v>
      </c>
      <c r="F1006" t="s">
        <v>36</v>
      </c>
      <c r="G1006" t="s">
        <v>5791</v>
      </c>
      <c r="H1006" t="s">
        <v>1654</v>
      </c>
      <c r="K1006" s="50">
        <v>9784831851574</v>
      </c>
      <c r="L1006" t="s">
        <v>1363</v>
      </c>
      <c r="M1006" s="49" t="s">
        <v>1364</v>
      </c>
      <c r="O1006" s="49" t="s">
        <v>6127</v>
      </c>
      <c r="P1006" t="s">
        <v>6128</v>
      </c>
      <c r="Q1006" s="51">
        <v>9000</v>
      </c>
      <c r="R1006" s="51">
        <v>9900</v>
      </c>
      <c r="S1006" t="s">
        <v>6129</v>
      </c>
      <c r="T1006" t="s">
        <v>3671</v>
      </c>
      <c r="U1006" t="s">
        <v>262</v>
      </c>
      <c r="V1006" t="s">
        <v>6130</v>
      </c>
      <c r="W1006" t="s">
        <v>95</v>
      </c>
      <c r="X1006" t="s">
        <v>6131</v>
      </c>
      <c r="Y1006" s="49">
        <v>1005</v>
      </c>
    </row>
    <row r="1007" spans="1:25">
      <c r="A1007" s="49" t="s">
        <v>37</v>
      </c>
      <c r="B1007" s="49" t="str">
        <f>IFERROR(IF(A1007="","",A1007&amp;COUNTIF(A$2:A1007,A1007)),"")</f>
        <v>歴史134</v>
      </c>
      <c r="C1007">
        <v>68</v>
      </c>
      <c r="D1007">
        <v>1006</v>
      </c>
      <c r="F1007" t="s">
        <v>36</v>
      </c>
      <c r="G1007" t="s">
        <v>5791</v>
      </c>
      <c r="H1007" t="s">
        <v>1654</v>
      </c>
      <c r="K1007" s="50">
        <v>9784589042378</v>
      </c>
      <c r="L1007" t="s">
        <v>1646</v>
      </c>
      <c r="M1007" s="49" t="s">
        <v>1647</v>
      </c>
      <c r="O1007" s="49" t="s">
        <v>6132</v>
      </c>
      <c r="P1007" t="s">
        <v>6133</v>
      </c>
      <c r="Q1007" s="51">
        <v>7000</v>
      </c>
      <c r="R1007" s="51">
        <v>7700</v>
      </c>
      <c r="S1007" t="s">
        <v>6134</v>
      </c>
      <c r="T1007" t="s">
        <v>3671</v>
      </c>
      <c r="U1007" t="s">
        <v>6135</v>
      </c>
      <c r="V1007" t="s">
        <v>6136</v>
      </c>
      <c r="W1007" t="s">
        <v>95</v>
      </c>
      <c r="X1007" t="s">
        <v>6137</v>
      </c>
      <c r="Y1007" s="49">
        <v>1006</v>
      </c>
    </row>
    <row r="1008" spans="1:25">
      <c r="A1008" s="49" t="s">
        <v>37</v>
      </c>
      <c r="B1008" s="49" t="str">
        <f>IFERROR(IF(A1008="","",A1008&amp;COUNTIF(A$2:A1008,A1008)),"")</f>
        <v>歴史135</v>
      </c>
      <c r="C1008">
        <v>68</v>
      </c>
      <c r="D1008">
        <v>1007</v>
      </c>
      <c r="F1008" t="s">
        <v>36</v>
      </c>
      <c r="G1008" t="s">
        <v>5791</v>
      </c>
      <c r="H1008" t="s">
        <v>1654</v>
      </c>
      <c r="K1008" s="50">
        <v>9784623094325</v>
      </c>
      <c r="L1008" t="s">
        <v>1296</v>
      </c>
      <c r="M1008" s="49" t="s">
        <v>1297</v>
      </c>
      <c r="O1008" s="49" t="s">
        <v>6138</v>
      </c>
      <c r="P1008" t="s">
        <v>6139</v>
      </c>
      <c r="Q1008" s="51">
        <v>5500</v>
      </c>
      <c r="R1008" s="51">
        <v>6050</v>
      </c>
      <c r="S1008" t="s">
        <v>6140</v>
      </c>
      <c r="T1008" s="18">
        <v>44895</v>
      </c>
      <c r="U1008" t="s">
        <v>2920</v>
      </c>
      <c r="V1008" t="s">
        <v>6141</v>
      </c>
      <c r="W1008" t="s">
        <v>95</v>
      </c>
      <c r="X1008" t="s">
        <v>6142</v>
      </c>
      <c r="Y1008" s="49">
        <v>1007</v>
      </c>
    </row>
    <row r="1009" spans="1:25">
      <c r="A1009" s="49" t="s">
        <v>37</v>
      </c>
      <c r="B1009" s="49" t="str">
        <f>IFERROR(IF(A1009="","",A1009&amp;COUNTIF(A$2:A1009,A1009)),"")</f>
        <v>歴史136</v>
      </c>
      <c r="C1009">
        <v>68</v>
      </c>
      <c r="D1009">
        <v>1008</v>
      </c>
      <c r="F1009" t="s">
        <v>36</v>
      </c>
      <c r="G1009" t="s">
        <v>5791</v>
      </c>
      <c r="H1009" t="s">
        <v>1654</v>
      </c>
      <c r="K1009" s="50">
        <v>9784634640955</v>
      </c>
      <c r="L1009" t="s">
        <v>2046</v>
      </c>
      <c r="M1009" s="49" t="s">
        <v>2047</v>
      </c>
      <c r="O1009" s="49" t="s">
        <v>6143</v>
      </c>
      <c r="P1009" t="s">
        <v>6144</v>
      </c>
      <c r="Q1009" s="51">
        <v>2300</v>
      </c>
      <c r="R1009" s="51">
        <v>2530</v>
      </c>
      <c r="S1009" t="s">
        <v>6145</v>
      </c>
      <c r="T1009" s="17">
        <v>44501</v>
      </c>
      <c r="U1009" t="s">
        <v>6146</v>
      </c>
      <c r="V1009" t="s">
        <v>6147</v>
      </c>
      <c r="W1009" t="s">
        <v>95</v>
      </c>
      <c r="X1009" t="s">
        <v>6148</v>
      </c>
      <c r="Y1009" s="49">
        <v>1008</v>
      </c>
    </row>
    <row r="1010" spans="1:25">
      <c r="A1010" s="49" t="s">
        <v>37</v>
      </c>
      <c r="B1010" s="49" t="str">
        <f>IFERROR(IF(A1010="","",A1010&amp;COUNTIF(A$2:A1010,A1010)),"")</f>
        <v>歴史137</v>
      </c>
      <c r="C1010">
        <v>68</v>
      </c>
      <c r="D1010">
        <v>1009</v>
      </c>
      <c r="F1010" t="s">
        <v>36</v>
      </c>
      <c r="G1010" t="s">
        <v>5791</v>
      </c>
      <c r="H1010" t="s">
        <v>1654</v>
      </c>
      <c r="K1010" s="50">
        <v>9784634641624</v>
      </c>
      <c r="L1010" t="s">
        <v>2046</v>
      </c>
      <c r="M1010" s="49" t="s">
        <v>2047</v>
      </c>
      <c r="O1010" s="49" t="s">
        <v>6149</v>
      </c>
      <c r="P1010" t="s">
        <v>6150</v>
      </c>
      <c r="Q1010" s="51">
        <v>2700</v>
      </c>
      <c r="R1010" s="51">
        <v>2970</v>
      </c>
      <c r="S1010" t="s">
        <v>6151</v>
      </c>
      <c r="T1010" t="s">
        <v>3608</v>
      </c>
      <c r="U1010" t="s">
        <v>562</v>
      </c>
      <c r="V1010" t="s">
        <v>6152</v>
      </c>
      <c r="W1010" t="s">
        <v>95</v>
      </c>
      <c r="X1010" t="s">
        <v>6153</v>
      </c>
      <c r="Y1010" s="49">
        <v>1009</v>
      </c>
    </row>
    <row r="1011" spans="1:25">
      <c r="A1011" s="49" t="s">
        <v>37</v>
      </c>
      <c r="B1011" s="49" t="str">
        <f>IFERROR(IF(A1011="","",A1011&amp;COUNTIF(A$2:A1011,A1011)),"")</f>
        <v>歴史138</v>
      </c>
      <c r="C1011">
        <v>69</v>
      </c>
      <c r="D1011">
        <v>1010</v>
      </c>
      <c r="F1011" t="s">
        <v>36</v>
      </c>
      <c r="G1011" t="s">
        <v>5791</v>
      </c>
      <c r="H1011" t="s">
        <v>1654</v>
      </c>
      <c r="K1011" s="50">
        <v>9784634621107</v>
      </c>
      <c r="L1011" t="s">
        <v>2046</v>
      </c>
      <c r="M1011" s="49" t="s">
        <v>2047</v>
      </c>
      <c r="O1011" s="49" t="s">
        <v>6154</v>
      </c>
      <c r="P1011" t="s">
        <v>6155</v>
      </c>
      <c r="Q1011" s="51">
        <v>2800</v>
      </c>
      <c r="R1011" s="51">
        <v>3080</v>
      </c>
      <c r="S1011" t="s">
        <v>6156</v>
      </c>
      <c r="T1011" t="s">
        <v>5178</v>
      </c>
      <c r="U1011" t="s">
        <v>6157</v>
      </c>
      <c r="V1011" t="s">
        <v>6158</v>
      </c>
      <c r="W1011" t="s">
        <v>95</v>
      </c>
      <c r="X1011" t="s">
        <v>6159</v>
      </c>
      <c r="Y1011" s="49">
        <v>1010</v>
      </c>
    </row>
    <row r="1012" spans="1:25">
      <c r="A1012" s="49" t="s">
        <v>37</v>
      </c>
      <c r="B1012" s="49" t="str">
        <f>IFERROR(IF(A1012="","",A1012&amp;COUNTIF(A$2:A1012,A1012)),"")</f>
        <v>歴史139</v>
      </c>
      <c r="C1012">
        <v>69</v>
      </c>
      <c r="D1012">
        <v>1011</v>
      </c>
      <c r="F1012" t="s">
        <v>36</v>
      </c>
      <c r="G1012" t="s">
        <v>5791</v>
      </c>
      <c r="H1012" t="s">
        <v>1654</v>
      </c>
      <c r="K1012" s="50">
        <v>9784634620414</v>
      </c>
      <c r="L1012" t="s">
        <v>2046</v>
      </c>
      <c r="M1012" s="49" t="s">
        <v>2047</v>
      </c>
      <c r="O1012" s="49" t="s">
        <v>6160</v>
      </c>
      <c r="P1012" t="s">
        <v>6161</v>
      </c>
      <c r="Q1012" s="51">
        <v>3000</v>
      </c>
      <c r="R1012" s="51">
        <v>3300</v>
      </c>
      <c r="S1012" t="s">
        <v>6162</v>
      </c>
      <c r="T1012" t="s">
        <v>4775</v>
      </c>
      <c r="U1012" t="s">
        <v>6163</v>
      </c>
      <c r="V1012" t="s">
        <v>6164</v>
      </c>
      <c r="W1012" t="s">
        <v>95</v>
      </c>
      <c r="X1012" t="s">
        <v>6165</v>
      </c>
      <c r="Y1012" s="49">
        <v>1011</v>
      </c>
    </row>
    <row r="1013" spans="1:25">
      <c r="A1013" s="49" t="s">
        <v>37</v>
      </c>
      <c r="B1013" s="49" t="str">
        <f>IFERROR(IF(A1013="","",A1013&amp;COUNTIF(A$2:A1013,A1013)),"")</f>
        <v>歴史140</v>
      </c>
      <c r="C1013">
        <v>69</v>
      </c>
      <c r="D1013">
        <v>1012</v>
      </c>
      <c r="F1013" t="s">
        <v>36</v>
      </c>
      <c r="G1013" t="s">
        <v>5791</v>
      </c>
      <c r="H1013" t="s">
        <v>1654</v>
      </c>
      <c r="K1013" s="50">
        <v>9784634130012</v>
      </c>
      <c r="L1013" t="s">
        <v>2046</v>
      </c>
      <c r="M1013" s="49" t="s">
        <v>2047</v>
      </c>
      <c r="O1013" s="49" t="s">
        <v>6166</v>
      </c>
      <c r="P1013" t="s">
        <v>6167</v>
      </c>
      <c r="Q1013" s="51">
        <v>30000</v>
      </c>
      <c r="R1013" s="51">
        <v>33000</v>
      </c>
      <c r="S1013" t="s">
        <v>6168</v>
      </c>
      <c r="T1013" t="s">
        <v>4049</v>
      </c>
      <c r="U1013" t="s">
        <v>6169</v>
      </c>
      <c r="V1013" t="s">
        <v>6170</v>
      </c>
      <c r="W1013" t="s">
        <v>95</v>
      </c>
      <c r="X1013" t="s">
        <v>6171</v>
      </c>
      <c r="Y1013" s="49">
        <v>1012</v>
      </c>
    </row>
    <row r="1014" spans="1:25">
      <c r="A1014" s="49" t="s">
        <v>37</v>
      </c>
      <c r="B1014" s="49" t="str">
        <f>IFERROR(IF(A1014="","",A1014&amp;COUNTIF(A$2:A1014,A1014)),"")</f>
        <v>歴史141</v>
      </c>
      <c r="C1014">
        <v>69</v>
      </c>
      <c r="D1014">
        <v>1013</v>
      </c>
      <c r="F1014" t="s">
        <v>36</v>
      </c>
      <c r="G1014" t="s">
        <v>5791</v>
      </c>
      <c r="H1014" t="s">
        <v>1654</v>
      </c>
      <c r="L1014" t="s">
        <v>1310</v>
      </c>
      <c r="M1014" s="49" t="s">
        <v>1311</v>
      </c>
      <c r="O1014" s="49" t="s">
        <v>6172</v>
      </c>
      <c r="P1014" t="s">
        <v>6173</v>
      </c>
      <c r="Q1014" s="53">
        <v>22800</v>
      </c>
      <c r="R1014" s="53">
        <v>25080</v>
      </c>
      <c r="S1014" t="s">
        <v>6174</v>
      </c>
      <c r="T1014" t="s">
        <v>6175</v>
      </c>
      <c r="U1014" t="s">
        <v>6176</v>
      </c>
      <c r="V1014" t="s">
        <v>6177</v>
      </c>
      <c r="W1014" t="s">
        <v>95</v>
      </c>
      <c r="X1014" t="s">
        <v>6178</v>
      </c>
      <c r="Y1014" s="49">
        <v>1013</v>
      </c>
    </row>
    <row r="1015" spans="1:25">
      <c r="A1015" s="49" t="s">
        <v>37</v>
      </c>
      <c r="B1015" s="49" t="str">
        <f>IFERROR(IF(A1015="","",A1015&amp;COUNTIF(A$2:A1015,A1015)),"")</f>
        <v>歴史142</v>
      </c>
      <c r="C1015">
        <v>69</v>
      </c>
      <c r="D1015">
        <v>1014</v>
      </c>
      <c r="F1015" t="s">
        <v>36</v>
      </c>
      <c r="G1015" t="s">
        <v>5791</v>
      </c>
      <c r="H1015" t="s">
        <v>1654</v>
      </c>
      <c r="K1015" s="50">
        <v>9784843359044</v>
      </c>
      <c r="L1015" t="s">
        <v>1310</v>
      </c>
      <c r="M1015" s="49" t="s">
        <v>1311</v>
      </c>
      <c r="O1015" s="49" t="s">
        <v>6179</v>
      </c>
      <c r="P1015" t="s">
        <v>6180</v>
      </c>
      <c r="Q1015" s="51">
        <v>720000</v>
      </c>
      <c r="R1015" s="51">
        <v>792000</v>
      </c>
      <c r="S1015" t="s">
        <v>6181</v>
      </c>
      <c r="T1015" t="s">
        <v>6182</v>
      </c>
      <c r="U1015" t="s">
        <v>5424</v>
      </c>
      <c r="V1015" t="s">
        <v>6183</v>
      </c>
      <c r="W1015" t="s">
        <v>95</v>
      </c>
      <c r="X1015" t="s">
        <v>6184</v>
      </c>
      <c r="Y1015" s="49">
        <v>1014</v>
      </c>
    </row>
    <row r="1016" spans="1:25">
      <c r="A1016" s="49" t="s">
        <v>37</v>
      </c>
      <c r="B1016" s="49" t="str">
        <f>IFERROR(IF(A1016="","",A1016&amp;COUNTIF(A$2:A1016,A1016)),"")</f>
        <v>歴史143</v>
      </c>
      <c r="C1016">
        <v>69</v>
      </c>
      <c r="D1016">
        <v>1015</v>
      </c>
      <c r="F1016" t="s">
        <v>36</v>
      </c>
      <c r="G1016" t="s">
        <v>5791</v>
      </c>
      <c r="H1016" t="s">
        <v>1654</v>
      </c>
      <c r="K1016" s="50">
        <v>9784843356425</v>
      </c>
      <c r="L1016" t="s">
        <v>1310</v>
      </c>
      <c r="M1016" s="49" t="s">
        <v>1311</v>
      </c>
      <c r="O1016" s="49" t="s">
        <v>6185</v>
      </c>
      <c r="P1016" t="s">
        <v>6186</v>
      </c>
      <c r="Q1016" s="51">
        <v>714000</v>
      </c>
      <c r="R1016" s="51">
        <v>785400</v>
      </c>
      <c r="S1016" t="s">
        <v>6187</v>
      </c>
      <c r="T1016" t="s">
        <v>6188</v>
      </c>
      <c r="U1016" t="s">
        <v>6189</v>
      </c>
      <c r="V1016" t="s">
        <v>6190</v>
      </c>
      <c r="W1016" t="s">
        <v>95</v>
      </c>
      <c r="X1016" t="s">
        <v>6191</v>
      </c>
      <c r="Y1016" s="49">
        <v>1015</v>
      </c>
    </row>
    <row r="1017" spans="1:25">
      <c r="A1017" s="49" t="s">
        <v>37</v>
      </c>
      <c r="B1017" s="49" t="str">
        <f>IFERROR(IF(A1017="","",A1017&amp;COUNTIF(A$2:A1017,A1017)),"")</f>
        <v>歴史144</v>
      </c>
      <c r="C1017">
        <v>69</v>
      </c>
      <c r="D1017">
        <v>1016</v>
      </c>
      <c r="F1017" t="s">
        <v>36</v>
      </c>
      <c r="G1017" t="s">
        <v>5791</v>
      </c>
      <c r="H1017" t="s">
        <v>1654</v>
      </c>
      <c r="K1017" s="50">
        <v>9784843362877</v>
      </c>
      <c r="L1017" t="s">
        <v>1310</v>
      </c>
      <c r="M1017" s="49" t="s">
        <v>1311</v>
      </c>
      <c r="O1017" s="49" t="s">
        <v>6192</v>
      </c>
      <c r="P1017" t="s">
        <v>6193</v>
      </c>
      <c r="Q1017" s="51">
        <v>25500</v>
      </c>
      <c r="R1017" s="51">
        <v>28050</v>
      </c>
      <c r="S1017" t="s">
        <v>6194</v>
      </c>
      <c r="T1017" t="s">
        <v>6195</v>
      </c>
      <c r="U1017" t="s">
        <v>6196</v>
      </c>
      <c r="V1017" t="s">
        <v>6197</v>
      </c>
      <c r="W1017" t="s">
        <v>95</v>
      </c>
      <c r="X1017" t="s">
        <v>6198</v>
      </c>
      <c r="Y1017" s="49">
        <v>1016</v>
      </c>
    </row>
    <row r="1018" spans="1:25">
      <c r="A1018" s="49" t="s">
        <v>37</v>
      </c>
      <c r="B1018" s="49" t="str">
        <f>IFERROR(IF(A1018="","",A1018&amp;COUNTIF(A$2:A1018,A1018)),"")</f>
        <v>歴史145</v>
      </c>
      <c r="C1018">
        <v>69</v>
      </c>
      <c r="D1018">
        <v>1017</v>
      </c>
      <c r="F1018" t="s">
        <v>36</v>
      </c>
      <c r="G1018" t="s">
        <v>5791</v>
      </c>
      <c r="H1018" t="s">
        <v>1654</v>
      </c>
      <c r="L1018" t="s">
        <v>1310</v>
      </c>
      <c r="M1018" s="49" t="s">
        <v>1311</v>
      </c>
      <c r="O1018" s="49" t="s">
        <v>6199</v>
      </c>
      <c r="P1018" t="s">
        <v>6200</v>
      </c>
      <c r="Q1018" s="51">
        <v>52800</v>
      </c>
      <c r="R1018" s="51">
        <v>58080</v>
      </c>
      <c r="S1018" t="s">
        <v>6201</v>
      </c>
      <c r="T1018" t="s">
        <v>6202</v>
      </c>
      <c r="U1018" t="s">
        <v>6203</v>
      </c>
      <c r="V1018" t="s">
        <v>6204</v>
      </c>
      <c r="W1018" t="s">
        <v>95</v>
      </c>
      <c r="X1018" t="s">
        <v>6205</v>
      </c>
      <c r="Y1018" s="49">
        <v>1017</v>
      </c>
    </row>
    <row r="1019" spans="1:25">
      <c r="A1019" s="49" t="s">
        <v>37</v>
      </c>
      <c r="B1019" s="49" t="str">
        <f>IFERROR(IF(A1019="","",A1019&amp;COUNTIF(A$2:A1019,A1019)),"")</f>
        <v>歴史146</v>
      </c>
      <c r="C1019">
        <v>69</v>
      </c>
      <c r="D1019">
        <v>1018</v>
      </c>
      <c r="F1019" t="s">
        <v>36</v>
      </c>
      <c r="G1019" t="s">
        <v>5791</v>
      </c>
      <c r="H1019" t="s">
        <v>1654</v>
      </c>
      <c r="K1019" s="50">
        <v>9784642039185</v>
      </c>
      <c r="L1019" t="s">
        <v>2086</v>
      </c>
      <c r="M1019" s="49" t="s">
        <v>2087</v>
      </c>
      <c r="O1019" s="49" t="s">
        <v>6206</v>
      </c>
      <c r="P1019" t="s">
        <v>6207</v>
      </c>
      <c r="Q1019" s="51">
        <v>10000</v>
      </c>
      <c r="R1019" s="51">
        <v>11000</v>
      </c>
      <c r="S1019" t="s">
        <v>6208</v>
      </c>
      <c r="T1019" s="17">
        <v>44896</v>
      </c>
      <c r="U1019" t="s">
        <v>6209</v>
      </c>
      <c r="V1019" t="s">
        <v>6210</v>
      </c>
      <c r="W1019" t="s">
        <v>95</v>
      </c>
      <c r="X1019" t="s">
        <v>6211</v>
      </c>
      <c r="Y1019" s="49">
        <v>1018</v>
      </c>
    </row>
    <row r="1020" spans="1:25">
      <c r="A1020" s="49" t="s">
        <v>37</v>
      </c>
      <c r="B1020" s="49" t="str">
        <f>IFERROR(IF(A1020="","",A1020&amp;COUNTIF(A$2:A1020,A1020)),"")</f>
        <v>歴史147</v>
      </c>
      <c r="C1020">
        <v>69</v>
      </c>
      <c r="D1020">
        <v>1019</v>
      </c>
      <c r="F1020" t="s">
        <v>36</v>
      </c>
      <c r="G1020" t="s">
        <v>5791</v>
      </c>
      <c r="H1020" t="s">
        <v>1654</v>
      </c>
      <c r="K1020" s="50">
        <v>9784642015851</v>
      </c>
      <c r="L1020" t="s">
        <v>2086</v>
      </c>
      <c r="M1020" s="49" t="s">
        <v>2087</v>
      </c>
      <c r="O1020" s="49" t="s">
        <v>6212</v>
      </c>
      <c r="P1020" t="s">
        <v>6213</v>
      </c>
      <c r="Q1020" s="51">
        <v>15000</v>
      </c>
      <c r="R1020" s="51">
        <v>16500</v>
      </c>
      <c r="S1020" t="s">
        <v>6214</v>
      </c>
      <c r="T1020" s="17">
        <v>44896</v>
      </c>
      <c r="U1020" t="s">
        <v>6215</v>
      </c>
      <c r="V1020" t="s">
        <v>6216</v>
      </c>
      <c r="W1020" t="s">
        <v>95</v>
      </c>
      <c r="X1020" t="s">
        <v>6217</v>
      </c>
      <c r="Y1020" s="49">
        <v>1019</v>
      </c>
    </row>
    <row r="1021" spans="1:25">
      <c r="A1021" s="49" t="s">
        <v>37</v>
      </c>
      <c r="B1021" s="49" t="str">
        <f>IFERROR(IF(A1021="","",A1021&amp;COUNTIF(A$2:A1021,A1021)),"")</f>
        <v>歴史148</v>
      </c>
      <c r="C1021">
        <v>69</v>
      </c>
      <c r="D1021">
        <v>1020</v>
      </c>
      <c r="F1021" t="s">
        <v>36</v>
      </c>
      <c r="G1021" t="s">
        <v>5791</v>
      </c>
      <c r="H1021" t="s">
        <v>1654</v>
      </c>
      <c r="K1021" s="50">
        <v>9784642016605</v>
      </c>
      <c r="L1021" t="s">
        <v>2086</v>
      </c>
      <c r="M1021" s="49" t="s">
        <v>2087</v>
      </c>
      <c r="O1021" s="49" t="s">
        <v>6218</v>
      </c>
      <c r="P1021" t="s">
        <v>2100</v>
      </c>
      <c r="Q1021" s="51">
        <v>25000</v>
      </c>
      <c r="R1021" s="51">
        <v>27500</v>
      </c>
      <c r="S1021" t="s">
        <v>6219</v>
      </c>
      <c r="T1021" s="17">
        <v>43435</v>
      </c>
      <c r="U1021" t="s">
        <v>4112</v>
      </c>
      <c r="V1021" t="s">
        <v>6220</v>
      </c>
      <c r="W1021" t="s">
        <v>95</v>
      </c>
      <c r="X1021" t="s">
        <v>6221</v>
      </c>
      <c r="Y1021" s="49">
        <v>1020</v>
      </c>
    </row>
    <row r="1022" spans="1:25">
      <c r="A1022" s="49" t="s">
        <v>37</v>
      </c>
      <c r="B1022" s="49" t="str">
        <f>IFERROR(IF(A1022="","",A1022&amp;COUNTIF(A$2:A1022,A1022)),"")</f>
        <v>歴史149</v>
      </c>
      <c r="C1022">
        <v>69</v>
      </c>
      <c r="D1022">
        <v>1021</v>
      </c>
      <c r="F1022" t="s">
        <v>36</v>
      </c>
      <c r="G1022" t="s">
        <v>5791</v>
      </c>
      <c r="H1022" t="s">
        <v>1654</v>
      </c>
      <c r="K1022" s="50">
        <v>9784642039123</v>
      </c>
      <c r="L1022" t="s">
        <v>2086</v>
      </c>
      <c r="M1022" s="49" t="s">
        <v>2087</v>
      </c>
      <c r="O1022" s="49" t="s">
        <v>6222</v>
      </c>
      <c r="P1022" t="s">
        <v>6223</v>
      </c>
      <c r="Q1022" s="51">
        <v>3800</v>
      </c>
      <c r="R1022" s="51">
        <v>4180</v>
      </c>
      <c r="S1022" t="s">
        <v>6224</v>
      </c>
      <c r="T1022" s="17">
        <v>44531</v>
      </c>
      <c r="U1022" t="s">
        <v>6225</v>
      </c>
      <c r="V1022" t="s">
        <v>6226</v>
      </c>
      <c r="W1022" t="s">
        <v>95</v>
      </c>
      <c r="X1022" t="s">
        <v>6227</v>
      </c>
      <c r="Y1022" s="49">
        <v>1021</v>
      </c>
    </row>
    <row r="1023" spans="1:25">
      <c r="A1023" s="49" t="s">
        <v>2105</v>
      </c>
      <c r="B1023" s="49" t="str">
        <f>IFERROR(IF(A1023="","",A1023&amp;COUNTIF(A$2:A1023,A1023)),"")</f>
        <v>民俗・文化人類14</v>
      </c>
      <c r="C1023">
        <v>69</v>
      </c>
      <c r="D1023">
        <v>1022</v>
      </c>
      <c r="F1023" t="s">
        <v>38</v>
      </c>
      <c r="G1023" t="s">
        <v>6228</v>
      </c>
      <c r="H1023" t="s">
        <v>2106</v>
      </c>
      <c r="K1023" s="50">
        <v>9784750515410</v>
      </c>
      <c r="L1023" t="s">
        <v>1679</v>
      </c>
      <c r="M1023" s="49" t="s">
        <v>1680</v>
      </c>
      <c r="O1023" s="49" t="s">
        <v>6229</v>
      </c>
      <c r="P1023" t="s">
        <v>6230</v>
      </c>
      <c r="Q1023" s="51">
        <v>3200</v>
      </c>
      <c r="R1023" s="51">
        <v>3520</v>
      </c>
      <c r="S1023" t="s">
        <v>6231</v>
      </c>
      <c r="T1023" t="s">
        <v>3939</v>
      </c>
      <c r="U1023" t="s">
        <v>6232</v>
      </c>
      <c r="V1023" t="s">
        <v>6233</v>
      </c>
      <c r="W1023" t="s">
        <v>95</v>
      </c>
      <c r="X1023" t="s">
        <v>6234</v>
      </c>
      <c r="Y1023" s="49">
        <v>1022</v>
      </c>
    </row>
    <row r="1024" spans="1:25">
      <c r="A1024" s="49" t="s">
        <v>2105</v>
      </c>
      <c r="B1024" s="49" t="str">
        <f>IFERROR(IF(A1024="","",A1024&amp;COUNTIF(A$2:A1024,A1024)),"")</f>
        <v>民俗・文化人類15</v>
      </c>
      <c r="C1024">
        <v>69</v>
      </c>
      <c r="D1024">
        <v>1023</v>
      </c>
      <c r="F1024" t="s">
        <v>38</v>
      </c>
      <c r="G1024" t="s">
        <v>6228</v>
      </c>
      <c r="H1024" t="s">
        <v>2106</v>
      </c>
      <c r="K1024" s="50">
        <v>9784787220943</v>
      </c>
      <c r="L1024" t="s">
        <v>2138</v>
      </c>
      <c r="M1024" s="49" t="s">
        <v>2139</v>
      </c>
      <c r="O1024" s="49" t="s">
        <v>6235</v>
      </c>
      <c r="P1024" t="s">
        <v>6236</v>
      </c>
      <c r="Q1024" s="51">
        <v>4000</v>
      </c>
      <c r="R1024" s="51">
        <v>4400</v>
      </c>
      <c r="S1024" t="s">
        <v>6237</v>
      </c>
      <c r="T1024" t="s">
        <v>4139</v>
      </c>
      <c r="U1024" t="s">
        <v>3163</v>
      </c>
      <c r="V1024" t="s">
        <v>6238</v>
      </c>
      <c r="W1024" t="s">
        <v>95</v>
      </c>
      <c r="X1024" t="s">
        <v>6239</v>
      </c>
      <c r="Y1024" s="49">
        <v>1023</v>
      </c>
    </row>
    <row r="1025" spans="1:25">
      <c r="A1025" s="49" t="s">
        <v>2105</v>
      </c>
      <c r="B1025" s="49" t="str">
        <f>IFERROR(IF(A1025="","",A1025&amp;COUNTIF(A$2:A1025,A1025)),"")</f>
        <v>民俗・文化人類16</v>
      </c>
      <c r="C1025">
        <v>69</v>
      </c>
      <c r="D1025">
        <v>1024</v>
      </c>
      <c r="F1025" t="s">
        <v>38</v>
      </c>
      <c r="G1025" t="s">
        <v>6228</v>
      </c>
      <c r="H1025" t="s">
        <v>2106</v>
      </c>
      <c r="K1025" s="50">
        <v>9784787231802</v>
      </c>
      <c r="L1025" t="s">
        <v>2138</v>
      </c>
      <c r="M1025" s="49" t="s">
        <v>2139</v>
      </c>
      <c r="O1025" s="49" t="s">
        <v>6240</v>
      </c>
      <c r="P1025" t="s">
        <v>6241</v>
      </c>
      <c r="Q1025" s="51">
        <v>14000</v>
      </c>
      <c r="R1025" s="51">
        <v>15400</v>
      </c>
      <c r="S1025" t="s">
        <v>6242</v>
      </c>
      <c r="T1025" t="s">
        <v>6243</v>
      </c>
      <c r="U1025" t="s">
        <v>5942</v>
      </c>
      <c r="V1025" t="s">
        <v>6244</v>
      </c>
      <c r="W1025" t="s">
        <v>95</v>
      </c>
      <c r="X1025" t="s">
        <v>6245</v>
      </c>
      <c r="Y1025" s="49">
        <v>1024</v>
      </c>
    </row>
    <row r="1026" spans="1:25">
      <c r="A1026" s="49" t="s">
        <v>2105</v>
      </c>
      <c r="B1026" s="49" t="str">
        <f>IFERROR(IF(A1026="","",A1026&amp;COUNTIF(A$2:A1026,A1026)),"")</f>
        <v>民俗・文化人類17</v>
      </c>
      <c r="C1026">
        <v>70</v>
      </c>
      <c r="D1026">
        <v>1025</v>
      </c>
      <c r="F1026" t="s">
        <v>38</v>
      </c>
      <c r="G1026" t="s">
        <v>6228</v>
      </c>
      <c r="H1026" t="s">
        <v>2106</v>
      </c>
      <c r="K1026" s="50">
        <v>9784473043214</v>
      </c>
      <c r="L1026" t="s">
        <v>3042</v>
      </c>
      <c r="M1026" s="49" t="s">
        <v>3043</v>
      </c>
      <c r="O1026" s="49" t="s">
        <v>6246</v>
      </c>
      <c r="P1026" t="s">
        <v>6247</v>
      </c>
      <c r="Q1026" s="51">
        <v>1800</v>
      </c>
      <c r="R1026" s="51">
        <v>1980</v>
      </c>
      <c r="S1026" t="s">
        <v>6248</v>
      </c>
      <c r="T1026" t="s">
        <v>6249</v>
      </c>
      <c r="U1026" t="s">
        <v>2330</v>
      </c>
      <c r="V1026" t="s">
        <v>6250</v>
      </c>
      <c r="W1026" t="s">
        <v>95</v>
      </c>
      <c r="X1026" t="s">
        <v>6251</v>
      </c>
      <c r="Y1026" s="49">
        <v>1025</v>
      </c>
    </row>
    <row r="1027" spans="1:25">
      <c r="A1027" s="49" t="s">
        <v>2105</v>
      </c>
      <c r="B1027" s="49" t="str">
        <f>IFERROR(IF(A1027="","",A1027&amp;COUNTIF(A$2:A1027,A1027)),"")</f>
        <v>民俗・文化人類18</v>
      </c>
      <c r="C1027">
        <v>70</v>
      </c>
      <c r="D1027">
        <v>1026</v>
      </c>
      <c r="F1027" t="s">
        <v>38</v>
      </c>
      <c r="G1027" t="s">
        <v>6228</v>
      </c>
      <c r="H1027" t="s">
        <v>2106</v>
      </c>
      <c r="K1027" s="50">
        <v>9784816929335</v>
      </c>
      <c r="L1027" t="s">
        <v>2166</v>
      </c>
      <c r="M1027" s="49" t="s">
        <v>2167</v>
      </c>
      <c r="O1027" s="49" t="s">
        <v>6252</v>
      </c>
      <c r="P1027" t="s">
        <v>2175</v>
      </c>
      <c r="Q1027" s="51">
        <v>9800</v>
      </c>
      <c r="R1027" s="51">
        <v>10780</v>
      </c>
      <c r="S1027" t="s">
        <v>6253</v>
      </c>
      <c r="T1027" t="s">
        <v>4229</v>
      </c>
      <c r="U1027" t="s">
        <v>232</v>
      </c>
      <c r="V1027" t="s">
        <v>6254</v>
      </c>
      <c r="W1027" t="s">
        <v>95</v>
      </c>
      <c r="X1027" t="s">
        <v>6255</v>
      </c>
      <c r="Y1027" s="49">
        <v>1026</v>
      </c>
    </row>
    <row r="1028" spans="1:25">
      <c r="A1028" s="49" t="s">
        <v>2105</v>
      </c>
      <c r="B1028" s="49" t="str">
        <f>IFERROR(IF(A1028="","",A1028&amp;COUNTIF(A$2:A1028,A1028)),"")</f>
        <v>民俗・文化人類19</v>
      </c>
      <c r="C1028">
        <v>70</v>
      </c>
      <c r="D1028">
        <v>1027</v>
      </c>
      <c r="F1028" t="s">
        <v>38</v>
      </c>
      <c r="G1028" t="s">
        <v>6228</v>
      </c>
      <c r="H1028" t="s">
        <v>2106</v>
      </c>
      <c r="K1028" s="50">
        <v>9784540201097</v>
      </c>
      <c r="L1028" t="s">
        <v>513</v>
      </c>
      <c r="M1028" s="49" t="s">
        <v>514</v>
      </c>
      <c r="O1028" s="49" t="s">
        <v>6256</v>
      </c>
      <c r="P1028" t="s">
        <v>6257</v>
      </c>
      <c r="Q1028" s="51">
        <v>5400</v>
      </c>
      <c r="R1028" s="51">
        <v>5940</v>
      </c>
      <c r="S1028" t="s">
        <v>6258</v>
      </c>
      <c r="T1028" t="s">
        <v>4229</v>
      </c>
      <c r="U1028" t="s">
        <v>6259</v>
      </c>
      <c r="V1028" t="s">
        <v>6260</v>
      </c>
      <c r="W1028" t="s">
        <v>95</v>
      </c>
      <c r="X1028" t="s">
        <v>6261</v>
      </c>
      <c r="Y1028" s="49">
        <v>1027</v>
      </c>
    </row>
    <row r="1029" spans="1:25">
      <c r="A1029" s="49" t="s">
        <v>2105</v>
      </c>
      <c r="B1029" s="49" t="str">
        <f>IFERROR(IF(A1029="","",A1029&amp;COUNTIF(A$2:A1029,A1029)),"")</f>
        <v>民俗・文化人類20</v>
      </c>
      <c r="C1029">
        <v>70</v>
      </c>
      <c r="D1029">
        <v>1028</v>
      </c>
      <c r="F1029" t="s">
        <v>38</v>
      </c>
      <c r="G1029" t="s">
        <v>6228</v>
      </c>
      <c r="H1029" t="s">
        <v>2106</v>
      </c>
      <c r="K1029" s="50">
        <v>9784540201080</v>
      </c>
      <c r="L1029" t="s">
        <v>513</v>
      </c>
      <c r="M1029" s="49" t="s">
        <v>514</v>
      </c>
      <c r="O1029" s="49" t="s">
        <v>6262</v>
      </c>
      <c r="P1029" t="s">
        <v>6263</v>
      </c>
      <c r="Q1029" s="51">
        <v>5400</v>
      </c>
      <c r="R1029" s="51">
        <v>5940</v>
      </c>
      <c r="S1029" t="s">
        <v>6264</v>
      </c>
      <c r="T1029" t="s">
        <v>3363</v>
      </c>
      <c r="U1029" t="s">
        <v>4100</v>
      </c>
      <c r="V1029" t="s">
        <v>6265</v>
      </c>
      <c r="W1029" t="s">
        <v>95</v>
      </c>
      <c r="X1029" t="s">
        <v>6266</v>
      </c>
      <c r="Y1029" s="49">
        <v>1028</v>
      </c>
    </row>
    <row r="1030" spans="1:25">
      <c r="A1030" s="49" t="s">
        <v>2105</v>
      </c>
      <c r="B1030" s="49" t="str">
        <f>IFERROR(IF(A1030="","",A1030&amp;COUNTIF(A$2:A1030,A1030)),"")</f>
        <v>民俗・文化人類21</v>
      </c>
      <c r="C1030">
        <v>70</v>
      </c>
      <c r="D1030">
        <v>1029</v>
      </c>
      <c r="F1030" t="s">
        <v>38</v>
      </c>
      <c r="G1030" t="s">
        <v>6228</v>
      </c>
      <c r="H1030" t="s">
        <v>2106</v>
      </c>
      <c r="L1030" t="s">
        <v>1134</v>
      </c>
      <c r="M1030" s="49" t="s">
        <v>1135</v>
      </c>
      <c r="O1030" s="49" t="s">
        <v>6267</v>
      </c>
      <c r="P1030" t="s">
        <v>6268</v>
      </c>
      <c r="Q1030" s="51">
        <v>11200</v>
      </c>
      <c r="R1030" s="51">
        <v>12320</v>
      </c>
      <c r="S1030" t="s">
        <v>6269</v>
      </c>
      <c r="T1030" t="s">
        <v>3363</v>
      </c>
      <c r="U1030" t="s">
        <v>6270</v>
      </c>
      <c r="V1030" t="s">
        <v>6271</v>
      </c>
      <c r="W1030" t="s">
        <v>95</v>
      </c>
      <c r="X1030" t="s">
        <v>6272</v>
      </c>
      <c r="Y1030" s="49">
        <v>1029</v>
      </c>
    </row>
    <row r="1031" spans="1:25">
      <c r="A1031" s="49" t="s">
        <v>2105</v>
      </c>
      <c r="B1031" s="49" t="str">
        <f>IFERROR(IF(A1031="","",A1031&amp;COUNTIF(A$2:A1031,A1031)),"")</f>
        <v>民俗・文化人類22</v>
      </c>
      <c r="C1031">
        <v>70</v>
      </c>
      <c r="D1031">
        <v>1030</v>
      </c>
      <c r="F1031" t="s">
        <v>38</v>
      </c>
      <c r="G1031" t="s">
        <v>6228</v>
      </c>
      <c r="H1031" t="s">
        <v>2106</v>
      </c>
      <c r="K1031" s="50">
        <v>9784831862723</v>
      </c>
      <c r="L1031" t="s">
        <v>1363</v>
      </c>
      <c r="M1031" s="49" t="s">
        <v>1364</v>
      </c>
      <c r="O1031" s="49" t="s">
        <v>6273</v>
      </c>
      <c r="P1031" t="s">
        <v>6274</v>
      </c>
      <c r="Q1031" s="51">
        <v>12000</v>
      </c>
      <c r="R1031" s="51">
        <v>13200</v>
      </c>
      <c r="S1031" t="s">
        <v>6275</v>
      </c>
      <c r="T1031" t="s">
        <v>3671</v>
      </c>
      <c r="U1031" t="s">
        <v>6276</v>
      </c>
      <c r="V1031" t="s">
        <v>6277</v>
      </c>
      <c r="W1031" t="s">
        <v>95</v>
      </c>
      <c r="X1031" t="s">
        <v>6278</v>
      </c>
      <c r="Y1031" s="49">
        <v>1030</v>
      </c>
    </row>
    <row r="1032" spans="1:25">
      <c r="A1032" s="49" t="s">
        <v>2105</v>
      </c>
      <c r="B1032" s="49" t="str">
        <f>IFERROR(IF(A1032="","",A1032&amp;COUNTIF(A$2:A1032,A1032)),"")</f>
        <v>民俗・文化人類23</v>
      </c>
      <c r="C1032">
        <v>70</v>
      </c>
      <c r="D1032">
        <v>1031</v>
      </c>
      <c r="F1032" t="s">
        <v>38</v>
      </c>
      <c r="G1032" t="s">
        <v>6228</v>
      </c>
      <c r="H1032" t="s">
        <v>2106</v>
      </c>
      <c r="K1032" s="50">
        <v>9784621306840</v>
      </c>
      <c r="L1032" t="s">
        <v>303</v>
      </c>
      <c r="M1032" s="49" t="s">
        <v>304</v>
      </c>
      <c r="O1032" s="49" t="s">
        <v>6279</v>
      </c>
      <c r="P1032" t="s">
        <v>6280</v>
      </c>
      <c r="Q1032" s="51">
        <v>18000</v>
      </c>
      <c r="R1032" s="51">
        <v>19800</v>
      </c>
      <c r="S1032" t="s">
        <v>6281</v>
      </c>
      <c r="T1032" t="s">
        <v>4139</v>
      </c>
      <c r="U1032" t="s">
        <v>1220</v>
      </c>
      <c r="V1032" t="s">
        <v>6282</v>
      </c>
      <c r="W1032" t="s">
        <v>95</v>
      </c>
      <c r="X1032" t="s">
        <v>6283</v>
      </c>
      <c r="Y1032" s="49">
        <v>1031</v>
      </c>
    </row>
    <row r="1033" spans="1:25">
      <c r="A1033" s="49" t="s">
        <v>2105</v>
      </c>
      <c r="B1033" s="49" t="str">
        <f>IFERROR(IF(A1033="","",A1033&amp;COUNTIF(A$2:A1033,A1033)),"")</f>
        <v>民俗・文化人類24</v>
      </c>
      <c r="C1033">
        <v>70</v>
      </c>
      <c r="D1033">
        <v>1032</v>
      </c>
      <c r="F1033" t="s">
        <v>38</v>
      </c>
      <c r="G1033" t="s">
        <v>6228</v>
      </c>
      <c r="H1033" t="s">
        <v>2106</v>
      </c>
      <c r="K1033" s="50">
        <v>9784621305935</v>
      </c>
      <c r="L1033" t="s">
        <v>303</v>
      </c>
      <c r="M1033" s="49" t="s">
        <v>304</v>
      </c>
      <c r="O1033" s="49" t="s">
        <v>6284</v>
      </c>
      <c r="P1033" t="s">
        <v>6285</v>
      </c>
      <c r="Q1033" s="51">
        <v>20000</v>
      </c>
      <c r="R1033" s="51">
        <v>22000</v>
      </c>
      <c r="S1033" t="s">
        <v>6286</v>
      </c>
      <c r="T1033" t="s">
        <v>4242</v>
      </c>
      <c r="U1033" t="s">
        <v>6287</v>
      </c>
      <c r="V1033" t="s">
        <v>6288</v>
      </c>
      <c r="W1033" t="s">
        <v>95</v>
      </c>
      <c r="X1033" t="s">
        <v>6289</v>
      </c>
      <c r="Y1033" s="49">
        <v>1032</v>
      </c>
    </row>
    <row r="1034" spans="1:25">
      <c r="A1034" s="49" t="s">
        <v>2105</v>
      </c>
      <c r="B1034" s="49" t="str">
        <f>IFERROR(IF(A1034="","",A1034&amp;COUNTIF(A$2:A1034,A1034)),"")</f>
        <v>民俗・文化人類25</v>
      </c>
      <c r="C1034">
        <v>70</v>
      </c>
      <c r="D1034">
        <v>1033</v>
      </c>
      <c r="F1034" t="s">
        <v>38</v>
      </c>
      <c r="G1034" t="s">
        <v>6228</v>
      </c>
      <c r="H1034" t="s">
        <v>2106</v>
      </c>
      <c r="K1034" s="50">
        <v>9784621304655</v>
      </c>
      <c r="L1034" t="s">
        <v>303</v>
      </c>
      <c r="M1034" s="49" t="s">
        <v>304</v>
      </c>
      <c r="O1034" s="49" t="s">
        <v>6290</v>
      </c>
      <c r="P1034" t="s">
        <v>6291</v>
      </c>
      <c r="Q1034" s="51">
        <v>22000</v>
      </c>
      <c r="R1034" s="51">
        <v>24200</v>
      </c>
      <c r="S1034" t="s">
        <v>6292</v>
      </c>
      <c r="T1034" t="s">
        <v>3903</v>
      </c>
      <c r="U1034" t="s">
        <v>6293</v>
      </c>
      <c r="V1034" t="s">
        <v>6294</v>
      </c>
      <c r="W1034" t="s">
        <v>95</v>
      </c>
      <c r="X1034" t="s">
        <v>6295</v>
      </c>
      <c r="Y1034" s="49">
        <v>1033</v>
      </c>
    </row>
    <row r="1035" spans="1:25">
      <c r="A1035" s="49" t="s">
        <v>2105</v>
      </c>
      <c r="B1035" s="49" t="str">
        <f>IFERROR(IF(A1035="","",A1035&amp;COUNTIF(A$2:A1035,A1035)),"")</f>
        <v>民俗・文化人類26</v>
      </c>
      <c r="C1035">
        <v>70</v>
      </c>
      <c r="D1035">
        <v>1034</v>
      </c>
      <c r="F1035" t="s">
        <v>38</v>
      </c>
      <c r="G1035" t="s">
        <v>6228</v>
      </c>
      <c r="H1035" t="s">
        <v>2106</v>
      </c>
      <c r="K1035" s="50">
        <v>9784642014809</v>
      </c>
      <c r="L1035" t="s">
        <v>2086</v>
      </c>
      <c r="M1035" s="49" t="s">
        <v>2087</v>
      </c>
      <c r="O1035" s="49" t="s">
        <v>6296</v>
      </c>
      <c r="P1035" t="s">
        <v>6297</v>
      </c>
      <c r="Q1035" s="51">
        <v>14000</v>
      </c>
      <c r="R1035" s="51">
        <v>15400</v>
      </c>
      <c r="S1035" t="s">
        <v>6298</v>
      </c>
      <c r="T1035" t="s">
        <v>3837</v>
      </c>
      <c r="U1035" t="s">
        <v>6299</v>
      </c>
      <c r="V1035" t="s">
        <v>6300</v>
      </c>
      <c r="W1035">
        <v>9784642039123</v>
      </c>
      <c r="X1035" t="s">
        <v>6301</v>
      </c>
      <c r="Y1035" s="49">
        <v>1034</v>
      </c>
    </row>
    <row r="1036" spans="1:25">
      <c r="A1036" s="49" t="s">
        <v>41</v>
      </c>
      <c r="B1036" s="49" t="str">
        <f>IFERROR(IF(A1036="","",A1036&amp;COUNTIF(A$2:A1036,A1036)),"")</f>
        <v>地理4</v>
      </c>
      <c r="C1036">
        <v>70</v>
      </c>
      <c r="D1036">
        <v>1035</v>
      </c>
      <c r="F1036" t="s">
        <v>40</v>
      </c>
      <c r="G1036" t="s">
        <v>6302</v>
      </c>
      <c r="H1036" t="s">
        <v>2191</v>
      </c>
      <c r="K1036" s="50">
        <v>9784254168914</v>
      </c>
      <c r="L1036" t="s">
        <v>87</v>
      </c>
      <c r="M1036" s="49" t="s">
        <v>88</v>
      </c>
      <c r="O1036" s="49" t="s">
        <v>6303</v>
      </c>
      <c r="P1036" t="s">
        <v>6304</v>
      </c>
      <c r="Q1036" s="51">
        <v>43000</v>
      </c>
      <c r="R1036" s="51">
        <v>47300</v>
      </c>
      <c r="S1036" t="s">
        <v>6305</v>
      </c>
      <c r="T1036" t="s">
        <v>3627</v>
      </c>
      <c r="U1036" t="s">
        <v>6306</v>
      </c>
      <c r="V1036" t="s">
        <v>6307</v>
      </c>
      <c r="W1036" t="s">
        <v>95</v>
      </c>
      <c r="X1036" t="s">
        <v>6308</v>
      </c>
      <c r="Y1036" s="49">
        <v>1035</v>
      </c>
    </row>
    <row r="1037" spans="1:25">
      <c r="A1037" s="49" t="s">
        <v>41</v>
      </c>
      <c r="B1037" s="49" t="str">
        <f>IFERROR(IF(A1037="","",A1037&amp;COUNTIF(A$2:A1037,A1037)),"")</f>
        <v>地理5</v>
      </c>
      <c r="C1037">
        <v>70</v>
      </c>
      <c r="D1037">
        <v>1036</v>
      </c>
      <c r="F1037" t="s">
        <v>40</v>
      </c>
      <c r="G1037" t="s">
        <v>6302</v>
      </c>
      <c r="H1037" t="s">
        <v>2191</v>
      </c>
      <c r="K1037" s="50">
        <v>9784254168921</v>
      </c>
      <c r="L1037" t="s">
        <v>87</v>
      </c>
      <c r="M1037" s="49" t="s">
        <v>88</v>
      </c>
      <c r="O1037" s="49" t="s">
        <v>6309</v>
      </c>
      <c r="P1037" t="s">
        <v>6304</v>
      </c>
      <c r="Q1037" s="51">
        <v>43000</v>
      </c>
      <c r="R1037" s="51">
        <v>47300</v>
      </c>
      <c r="S1037" t="s">
        <v>6310</v>
      </c>
      <c r="T1037" t="s">
        <v>3627</v>
      </c>
      <c r="U1037" t="s">
        <v>6311</v>
      </c>
      <c r="V1037" t="s">
        <v>6312</v>
      </c>
      <c r="W1037" t="s">
        <v>95</v>
      </c>
      <c r="X1037" t="s">
        <v>6313</v>
      </c>
      <c r="Y1037" s="49">
        <v>1036</v>
      </c>
    </row>
    <row r="1038" spans="1:25">
      <c r="A1038" s="49" t="s">
        <v>41</v>
      </c>
      <c r="B1038" s="49" t="str">
        <f>IFERROR(IF(A1038="","",A1038&amp;COUNTIF(A$2:A1038,A1038)),"")</f>
        <v>地理6</v>
      </c>
      <c r="C1038">
        <v>70</v>
      </c>
      <c r="D1038">
        <v>1037</v>
      </c>
      <c r="F1038" t="s">
        <v>40</v>
      </c>
      <c r="G1038" t="s">
        <v>6302</v>
      </c>
      <c r="H1038" t="s">
        <v>2191</v>
      </c>
      <c r="K1038" s="50">
        <v>9784254168938</v>
      </c>
      <c r="L1038" t="s">
        <v>87</v>
      </c>
      <c r="M1038" s="49" t="s">
        <v>88</v>
      </c>
      <c r="O1038" s="49" t="s">
        <v>6314</v>
      </c>
      <c r="P1038" t="s">
        <v>6315</v>
      </c>
      <c r="Q1038" s="51">
        <v>32000</v>
      </c>
      <c r="R1038" s="51">
        <v>35200</v>
      </c>
      <c r="S1038" t="s">
        <v>6316</v>
      </c>
      <c r="T1038" t="s">
        <v>4555</v>
      </c>
      <c r="U1038" t="s">
        <v>6317</v>
      </c>
      <c r="V1038" t="s">
        <v>6318</v>
      </c>
      <c r="W1038" t="s">
        <v>95</v>
      </c>
      <c r="X1038" t="s">
        <v>6319</v>
      </c>
      <c r="Y1038" s="49">
        <v>1037</v>
      </c>
    </row>
    <row r="1039" spans="1:25">
      <c r="A1039" s="49" t="s">
        <v>41</v>
      </c>
      <c r="B1039" s="49" t="str">
        <f>IFERROR(IF(A1039="","",A1039&amp;COUNTIF(A$2:A1039,A1039)),"")</f>
        <v>地理7</v>
      </c>
      <c r="C1039">
        <v>70</v>
      </c>
      <c r="D1039">
        <v>1038</v>
      </c>
      <c r="F1039" t="s">
        <v>40</v>
      </c>
      <c r="G1039" t="s">
        <v>6302</v>
      </c>
      <c r="H1039" t="s">
        <v>2191</v>
      </c>
      <c r="K1039" s="50">
        <v>9784254168945</v>
      </c>
      <c r="L1039" t="s">
        <v>87</v>
      </c>
      <c r="M1039" s="49" t="s">
        <v>88</v>
      </c>
      <c r="O1039" s="49" t="s">
        <v>6320</v>
      </c>
      <c r="P1039" t="s">
        <v>6321</v>
      </c>
      <c r="Q1039" s="51">
        <v>43000</v>
      </c>
      <c r="R1039" s="51">
        <v>47300</v>
      </c>
      <c r="S1039" t="s">
        <v>6322</v>
      </c>
      <c r="T1039" t="s">
        <v>4494</v>
      </c>
      <c r="U1039" t="s">
        <v>6323</v>
      </c>
      <c r="V1039" t="s">
        <v>6324</v>
      </c>
      <c r="W1039" t="s">
        <v>95</v>
      </c>
      <c r="X1039" t="s">
        <v>6325</v>
      </c>
      <c r="Y1039" s="49">
        <v>1038</v>
      </c>
    </row>
    <row r="1040" spans="1:25">
      <c r="A1040" s="49" t="s">
        <v>41</v>
      </c>
      <c r="B1040" s="49" t="str">
        <f>IFERROR(IF(A1040="","",A1040&amp;COUNTIF(A$2:A1040,A1040)),"")</f>
        <v>地理8</v>
      </c>
      <c r="C1040">
        <v>70</v>
      </c>
      <c r="D1040">
        <v>1039</v>
      </c>
      <c r="F1040" t="s">
        <v>40</v>
      </c>
      <c r="G1040" t="s">
        <v>6302</v>
      </c>
      <c r="H1040" t="s">
        <v>2191</v>
      </c>
      <c r="K1040" s="50">
        <v>9784254168952</v>
      </c>
      <c r="L1040" t="s">
        <v>87</v>
      </c>
      <c r="M1040" s="49" t="s">
        <v>88</v>
      </c>
      <c r="O1040" s="49" t="s">
        <v>6326</v>
      </c>
      <c r="P1040" t="s">
        <v>6321</v>
      </c>
      <c r="Q1040" s="51">
        <v>43000</v>
      </c>
      <c r="R1040" s="51">
        <v>47300</v>
      </c>
      <c r="S1040" t="s">
        <v>6327</v>
      </c>
      <c r="T1040" t="s">
        <v>4494</v>
      </c>
      <c r="U1040" t="s">
        <v>6328</v>
      </c>
      <c r="V1040" t="s">
        <v>6329</v>
      </c>
      <c r="W1040" t="s">
        <v>95</v>
      </c>
      <c r="X1040" t="s">
        <v>6330</v>
      </c>
      <c r="Y1040" s="49">
        <v>1039</v>
      </c>
    </row>
    <row r="1041" spans="1:25">
      <c r="A1041" s="49" t="s">
        <v>41</v>
      </c>
      <c r="B1041" s="49" t="str">
        <f>IFERROR(IF(A1041="","",A1041&amp;COUNTIF(A$2:A1041,A1041)),"")</f>
        <v>地理9</v>
      </c>
      <c r="C1041">
        <v>71</v>
      </c>
      <c r="D1041">
        <v>1040</v>
      </c>
      <c r="F1041" t="s">
        <v>40</v>
      </c>
      <c r="G1041" t="s">
        <v>6302</v>
      </c>
      <c r="H1041" t="s">
        <v>2191</v>
      </c>
      <c r="K1041" s="50">
        <v>9784254168969</v>
      </c>
      <c r="L1041" t="s">
        <v>87</v>
      </c>
      <c r="M1041" s="49" t="s">
        <v>88</v>
      </c>
      <c r="O1041" s="49" t="s">
        <v>6331</v>
      </c>
      <c r="P1041" t="s">
        <v>6321</v>
      </c>
      <c r="Q1041" s="51">
        <v>43000</v>
      </c>
      <c r="R1041" s="51">
        <v>47300</v>
      </c>
      <c r="S1041" t="s">
        <v>6332</v>
      </c>
      <c r="T1041" t="s">
        <v>4494</v>
      </c>
      <c r="U1041" t="s">
        <v>6333</v>
      </c>
      <c r="V1041" t="s">
        <v>6334</v>
      </c>
      <c r="W1041" t="s">
        <v>95</v>
      </c>
      <c r="X1041" t="s">
        <v>6335</v>
      </c>
      <c r="Y1041" s="49">
        <v>1040</v>
      </c>
    </row>
    <row r="1042" spans="1:25">
      <c r="A1042" s="49" t="s">
        <v>41</v>
      </c>
      <c r="B1042" s="49" t="str">
        <f>IFERROR(IF(A1042="","",A1042&amp;COUNTIF(A$2:A1042,A1042)),"")</f>
        <v>地理10</v>
      </c>
      <c r="C1042">
        <v>71</v>
      </c>
      <c r="D1042">
        <v>1041</v>
      </c>
      <c r="F1042" t="s">
        <v>40</v>
      </c>
      <c r="G1042" t="s">
        <v>6302</v>
      </c>
      <c r="H1042" t="s">
        <v>2191</v>
      </c>
      <c r="K1042" s="50">
        <v>9784254168976</v>
      </c>
      <c r="L1042" t="s">
        <v>87</v>
      </c>
      <c r="M1042" s="49" t="s">
        <v>88</v>
      </c>
      <c r="O1042" s="49" t="s">
        <v>6336</v>
      </c>
      <c r="P1042" t="s">
        <v>6337</v>
      </c>
      <c r="Q1042" s="51">
        <v>32000</v>
      </c>
      <c r="R1042" s="51">
        <v>35200</v>
      </c>
      <c r="S1042" t="s">
        <v>6338</v>
      </c>
      <c r="T1042" t="s">
        <v>6339</v>
      </c>
      <c r="U1042" t="s">
        <v>6340</v>
      </c>
      <c r="V1042" t="s">
        <v>6341</v>
      </c>
      <c r="W1042" t="s">
        <v>95</v>
      </c>
      <c r="X1042" t="s">
        <v>6342</v>
      </c>
      <c r="Y1042" s="49">
        <v>1041</v>
      </c>
    </row>
    <row r="1043" spans="1:25">
      <c r="A1043" s="49" t="s">
        <v>41</v>
      </c>
      <c r="B1043" s="49" t="str">
        <f>IFERROR(IF(A1043="","",A1043&amp;COUNTIF(A$2:A1043,A1043)),"")</f>
        <v>地理11</v>
      </c>
      <c r="C1043">
        <v>71</v>
      </c>
      <c r="D1043">
        <v>1042</v>
      </c>
      <c r="F1043" t="s">
        <v>40</v>
      </c>
      <c r="G1043" t="s">
        <v>6302</v>
      </c>
      <c r="H1043" t="s">
        <v>2191</v>
      </c>
      <c r="K1043" s="50">
        <v>9784254168983</v>
      </c>
      <c r="L1043" t="s">
        <v>87</v>
      </c>
      <c r="M1043" s="49" t="s">
        <v>88</v>
      </c>
      <c r="O1043" s="49" t="s">
        <v>6343</v>
      </c>
      <c r="P1043" t="s">
        <v>6337</v>
      </c>
      <c r="Q1043" s="51">
        <v>32000</v>
      </c>
      <c r="R1043" s="51">
        <v>35200</v>
      </c>
      <c r="S1043" t="s">
        <v>6344</v>
      </c>
      <c r="T1043" t="s">
        <v>6339</v>
      </c>
      <c r="U1043" t="s">
        <v>6345</v>
      </c>
      <c r="V1043" t="s">
        <v>6346</v>
      </c>
      <c r="W1043" t="s">
        <v>95</v>
      </c>
      <c r="X1043" t="s">
        <v>6347</v>
      </c>
      <c r="Y1043" s="49">
        <v>1042</v>
      </c>
    </row>
    <row r="1044" spans="1:25">
      <c r="A1044" s="49" t="s">
        <v>41</v>
      </c>
      <c r="B1044" s="49" t="str">
        <f>IFERROR(IF(A1044="","",A1044&amp;COUNTIF(A$2:A1044,A1044)),"")</f>
        <v>地理12</v>
      </c>
      <c r="C1044">
        <v>71</v>
      </c>
      <c r="D1044">
        <v>1043</v>
      </c>
      <c r="F1044" t="s">
        <v>40</v>
      </c>
      <c r="G1044" t="s">
        <v>6302</v>
      </c>
      <c r="H1044" t="s">
        <v>2191</v>
      </c>
      <c r="K1044" s="50">
        <v>9784254168990</v>
      </c>
      <c r="L1044" t="s">
        <v>87</v>
      </c>
      <c r="M1044" s="49" t="s">
        <v>88</v>
      </c>
      <c r="O1044" s="49" t="s">
        <v>6348</v>
      </c>
      <c r="P1044" t="s">
        <v>6349</v>
      </c>
      <c r="Q1044" s="51">
        <v>48000</v>
      </c>
      <c r="R1044" s="51">
        <v>52800</v>
      </c>
      <c r="S1044" t="s">
        <v>6350</v>
      </c>
      <c r="T1044" t="s">
        <v>5213</v>
      </c>
      <c r="U1044" t="s">
        <v>6351</v>
      </c>
      <c r="V1044" t="s">
        <v>6352</v>
      </c>
      <c r="W1044" t="s">
        <v>95</v>
      </c>
      <c r="X1044" t="s">
        <v>6353</v>
      </c>
      <c r="Y1044" s="49">
        <v>1043</v>
      </c>
    </row>
    <row r="1045" spans="1:25">
      <c r="A1045" s="49" t="s">
        <v>41</v>
      </c>
      <c r="B1045" s="49" t="str">
        <f>IFERROR(IF(A1045="","",A1045&amp;COUNTIF(A$2:A1045,A1045)),"")</f>
        <v>地理13</v>
      </c>
      <c r="C1045">
        <v>71</v>
      </c>
      <c r="D1045">
        <v>1044</v>
      </c>
      <c r="F1045" t="s">
        <v>40</v>
      </c>
      <c r="G1045" t="s">
        <v>6302</v>
      </c>
      <c r="H1045" t="s">
        <v>2191</v>
      </c>
      <c r="K1045" s="50">
        <v>9784772242271</v>
      </c>
      <c r="L1045" t="s">
        <v>1754</v>
      </c>
      <c r="M1045" s="49" t="s">
        <v>1755</v>
      </c>
      <c r="O1045" s="49" t="s">
        <v>6354</v>
      </c>
      <c r="P1045" t="s">
        <v>6355</v>
      </c>
      <c r="Q1045" s="51">
        <v>15000</v>
      </c>
      <c r="R1045" s="51">
        <v>16500</v>
      </c>
      <c r="S1045" t="s">
        <v>6356</v>
      </c>
      <c r="T1045" t="s">
        <v>3381</v>
      </c>
      <c r="U1045" t="s">
        <v>6357</v>
      </c>
      <c r="V1045" t="s">
        <v>6358</v>
      </c>
      <c r="W1045" t="s">
        <v>95</v>
      </c>
      <c r="X1045" t="s">
        <v>6359</v>
      </c>
      <c r="Y1045" s="49">
        <v>1044</v>
      </c>
    </row>
    <row r="1046" spans="1:25">
      <c r="A1046" s="49" t="s">
        <v>41</v>
      </c>
      <c r="B1046" s="49" t="str">
        <f>IFERROR(IF(A1046="","",A1046&amp;COUNTIF(A$2:A1046,A1046)),"")</f>
        <v>地理14</v>
      </c>
      <c r="C1046">
        <v>71</v>
      </c>
      <c r="D1046">
        <v>1045</v>
      </c>
      <c r="F1046" t="s">
        <v>40</v>
      </c>
      <c r="G1046" t="s">
        <v>6302</v>
      </c>
      <c r="H1046" t="s">
        <v>2191</v>
      </c>
      <c r="K1046" s="50">
        <v>9784096823804</v>
      </c>
      <c r="L1046" t="s">
        <v>3216</v>
      </c>
      <c r="M1046" s="49" t="s">
        <v>3217</v>
      </c>
      <c r="O1046" s="49" t="s">
        <v>6360</v>
      </c>
      <c r="Q1046" s="51">
        <v>36000</v>
      </c>
      <c r="R1046" s="51">
        <v>39600</v>
      </c>
      <c r="S1046" t="s">
        <v>6361</v>
      </c>
      <c r="T1046" t="s">
        <v>6362</v>
      </c>
      <c r="U1046" t="s">
        <v>6363</v>
      </c>
      <c r="V1046" t="s">
        <v>6364</v>
      </c>
      <c r="W1046" t="s">
        <v>95</v>
      </c>
      <c r="X1046" t="s">
        <v>6365</v>
      </c>
      <c r="Y1046" s="49">
        <v>1045</v>
      </c>
    </row>
    <row r="1047" spans="1:25">
      <c r="A1047" s="49" t="s">
        <v>41</v>
      </c>
      <c r="B1047" s="49" t="str">
        <f>IFERROR(IF(A1047="","",A1047&amp;COUNTIF(A$2:A1047,A1047)),"")</f>
        <v>地理15</v>
      </c>
      <c r="C1047">
        <v>71</v>
      </c>
      <c r="D1047">
        <v>1046</v>
      </c>
      <c r="F1047" t="s">
        <v>40</v>
      </c>
      <c r="G1047" t="s">
        <v>6302</v>
      </c>
      <c r="H1047" t="s">
        <v>2191</v>
      </c>
      <c r="K1047" s="50">
        <v>9784790717744</v>
      </c>
      <c r="L1047" t="s">
        <v>2145</v>
      </c>
      <c r="M1047" s="49" t="s">
        <v>2146</v>
      </c>
      <c r="O1047" s="49" t="s">
        <v>6366</v>
      </c>
      <c r="P1047" t="s">
        <v>6367</v>
      </c>
      <c r="Q1047" s="51">
        <v>1600</v>
      </c>
      <c r="R1047" s="51">
        <v>1760</v>
      </c>
      <c r="S1047" t="s">
        <v>6368</v>
      </c>
      <c r="T1047" t="s">
        <v>3369</v>
      </c>
      <c r="U1047" t="s">
        <v>6369</v>
      </c>
      <c r="V1047" t="s">
        <v>6370</v>
      </c>
      <c r="W1047" t="s">
        <v>95</v>
      </c>
      <c r="X1047" t="s">
        <v>6371</v>
      </c>
      <c r="Y1047" s="49">
        <v>1046</v>
      </c>
    </row>
    <row r="1048" spans="1:25">
      <c r="A1048" s="49" t="s">
        <v>41</v>
      </c>
      <c r="B1048" s="49" t="str">
        <f>IFERROR(IF(A1048="","",A1048&amp;COUNTIF(A$2:A1048,A1048)),"")</f>
        <v>地理16</v>
      </c>
      <c r="C1048">
        <v>71</v>
      </c>
      <c r="D1048">
        <v>1047</v>
      </c>
      <c r="F1048" t="s">
        <v>40</v>
      </c>
      <c r="G1048" t="s">
        <v>6302</v>
      </c>
      <c r="H1048" t="s">
        <v>2191</v>
      </c>
      <c r="K1048" s="50">
        <v>9784815810696</v>
      </c>
      <c r="L1048" t="s">
        <v>1902</v>
      </c>
      <c r="M1048" s="49" t="s">
        <v>1903</v>
      </c>
      <c r="O1048" s="49" t="s">
        <v>6372</v>
      </c>
      <c r="P1048" t="s">
        <v>6373</v>
      </c>
      <c r="Q1048" s="51">
        <v>6500</v>
      </c>
      <c r="R1048" s="51">
        <v>7150</v>
      </c>
      <c r="S1048" t="s">
        <v>6374</v>
      </c>
      <c r="T1048" s="17">
        <v>44652</v>
      </c>
      <c r="U1048" t="s">
        <v>112</v>
      </c>
      <c r="V1048" t="s">
        <v>6375</v>
      </c>
      <c r="W1048" t="s">
        <v>95</v>
      </c>
      <c r="X1048" t="s">
        <v>6376</v>
      </c>
      <c r="Y1048" s="49">
        <v>1047</v>
      </c>
    </row>
    <row r="1049" spans="1:25">
      <c r="A1049" s="49" t="s">
        <v>43</v>
      </c>
      <c r="B1049" s="49" t="str">
        <f>IFERROR(IF(A1049="","",A1049&amp;COUNTIF(A$2:A1049,A1049)),"")</f>
        <v>社会41</v>
      </c>
      <c r="C1049">
        <v>71</v>
      </c>
      <c r="D1049">
        <v>1048</v>
      </c>
      <c r="F1049" t="s">
        <v>42</v>
      </c>
      <c r="G1049" t="s">
        <v>6377</v>
      </c>
      <c r="H1049" t="s">
        <v>2210</v>
      </c>
      <c r="K1049" s="50">
        <v>9784750353807</v>
      </c>
      <c r="L1049" t="s">
        <v>1142</v>
      </c>
      <c r="M1049" s="49" t="s">
        <v>1143</v>
      </c>
      <c r="O1049" s="49" t="s">
        <v>6378</v>
      </c>
      <c r="P1049" t="s">
        <v>6379</v>
      </c>
      <c r="Q1049" s="51">
        <v>15000</v>
      </c>
      <c r="R1049" s="51">
        <v>16500</v>
      </c>
      <c r="S1049" t="s">
        <v>6380</v>
      </c>
      <c r="T1049" t="s">
        <v>3381</v>
      </c>
      <c r="U1049" t="s">
        <v>6381</v>
      </c>
      <c r="V1049" t="s">
        <v>6382</v>
      </c>
      <c r="W1049" t="s">
        <v>95</v>
      </c>
      <c r="X1049" t="s">
        <v>6383</v>
      </c>
      <c r="Y1049" s="49">
        <v>1048</v>
      </c>
    </row>
    <row r="1050" spans="1:25">
      <c r="A1050" s="49" t="s">
        <v>43</v>
      </c>
      <c r="B1050" s="49" t="str">
        <f>IFERROR(IF(A1050="","",A1050&amp;COUNTIF(A$2:A1050,A1050)),"")</f>
        <v>社会42</v>
      </c>
      <c r="C1050">
        <v>71</v>
      </c>
      <c r="D1050">
        <v>1049</v>
      </c>
      <c r="F1050" t="s">
        <v>42</v>
      </c>
      <c r="G1050" t="s">
        <v>6377</v>
      </c>
      <c r="H1050" t="s">
        <v>2210</v>
      </c>
      <c r="K1050" s="50">
        <v>9784863102507</v>
      </c>
      <c r="L1050" t="s">
        <v>1687</v>
      </c>
      <c r="M1050" s="49" t="s">
        <v>1688</v>
      </c>
      <c r="O1050" s="49" t="s">
        <v>6384</v>
      </c>
      <c r="P1050" t="s">
        <v>6385</v>
      </c>
      <c r="Q1050" s="51">
        <v>1800</v>
      </c>
      <c r="R1050" s="51">
        <v>1980</v>
      </c>
      <c r="S1050" t="s">
        <v>6386</v>
      </c>
      <c r="T1050" s="17">
        <v>44805</v>
      </c>
      <c r="U1050" t="s">
        <v>6387</v>
      </c>
      <c r="V1050" t="s">
        <v>6388</v>
      </c>
      <c r="W1050" t="s">
        <v>95</v>
      </c>
      <c r="X1050" t="s">
        <v>6389</v>
      </c>
      <c r="Y1050" s="49">
        <v>1049</v>
      </c>
    </row>
    <row r="1051" spans="1:25">
      <c r="A1051" s="49" t="s">
        <v>43</v>
      </c>
      <c r="B1051" s="49" t="str">
        <f>IFERROR(IF(A1051="","",A1051&amp;COUNTIF(A$2:A1051,A1051)),"")</f>
        <v>社会43</v>
      </c>
      <c r="C1051">
        <v>71</v>
      </c>
      <c r="D1051">
        <v>1050</v>
      </c>
      <c r="F1051" t="s">
        <v>42</v>
      </c>
      <c r="G1051" t="s">
        <v>6377</v>
      </c>
      <c r="H1051" t="s">
        <v>2210</v>
      </c>
      <c r="K1051" s="50">
        <v>9784272350490</v>
      </c>
      <c r="L1051" t="s">
        <v>1709</v>
      </c>
      <c r="M1051" s="49" t="s">
        <v>1710</v>
      </c>
      <c r="O1051" s="49" t="s">
        <v>6390</v>
      </c>
      <c r="P1051" t="s">
        <v>6391</v>
      </c>
      <c r="Q1051" s="51">
        <v>2400</v>
      </c>
      <c r="R1051" s="51">
        <v>2640</v>
      </c>
      <c r="S1051" t="s">
        <v>6392</v>
      </c>
      <c r="T1051" s="19">
        <v>44470</v>
      </c>
      <c r="U1051" t="s">
        <v>1851</v>
      </c>
      <c r="V1051" t="s">
        <v>6393</v>
      </c>
      <c r="W1051" t="s">
        <v>95</v>
      </c>
      <c r="X1051" t="s">
        <v>6394</v>
      </c>
      <c r="Y1051" s="49">
        <v>1050</v>
      </c>
    </row>
    <row r="1052" spans="1:25">
      <c r="A1052" s="49" t="s">
        <v>43</v>
      </c>
      <c r="B1052" s="49" t="str">
        <f>IFERROR(IF(A1052="","",A1052&amp;COUNTIF(A$2:A1052,A1052)),"")</f>
        <v>社会44</v>
      </c>
      <c r="C1052">
        <v>71</v>
      </c>
      <c r="D1052">
        <v>1051</v>
      </c>
      <c r="F1052" t="s">
        <v>42</v>
      </c>
      <c r="G1052" t="s">
        <v>6377</v>
      </c>
      <c r="H1052" t="s">
        <v>2210</v>
      </c>
      <c r="K1052" s="50">
        <v>9784272350582</v>
      </c>
      <c r="L1052" t="s">
        <v>1709</v>
      </c>
      <c r="M1052" s="49" t="s">
        <v>1710</v>
      </c>
      <c r="O1052" s="49" t="s">
        <v>6395</v>
      </c>
      <c r="P1052" t="s">
        <v>6396</v>
      </c>
      <c r="Q1052" s="51">
        <v>2500</v>
      </c>
      <c r="R1052" s="51">
        <v>2750</v>
      </c>
      <c r="S1052" t="s">
        <v>6397</v>
      </c>
      <c r="T1052" s="19">
        <v>44743</v>
      </c>
      <c r="U1052" t="s">
        <v>6398</v>
      </c>
      <c r="V1052" t="s">
        <v>6399</v>
      </c>
      <c r="W1052" t="s">
        <v>95</v>
      </c>
      <c r="X1052" t="s">
        <v>6400</v>
      </c>
      <c r="Y1052" s="49">
        <v>1051</v>
      </c>
    </row>
    <row r="1053" spans="1:25">
      <c r="A1053" s="49" t="s">
        <v>43</v>
      </c>
      <c r="B1053" s="49" t="str">
        <f>IFERROR(IF(A1053="","",A1053&amp;COUNTIF(A$2:A1053,A1053)),"")</f>
        <v>社会45</v>
      </c>
      <c r="C1053">
        <v>71</v>
      </c>
      <c r="D1053">
        <v>1052</v>
      </c>
      <c r="F1053" t="s">
        <v>42</v>
      </c>
      <c r="G1053" t="s">
        <v>6377</v>
      </c>
      <c r="H1053" t="s">
        <v>2210</v>
      </c>
      <c r="K1053" s="50">
        <v>9784272331079</v>
      </c>
      <c r="L1053" t="s">
        <v>1709</v>
      </c>
      <c r="M1053" s="49" t="s">
        <v>1710</v>
      </c>
      <c r="O1053" s="49" t="s">
        <v>6401</v>
      </c>
      <c r="P1053" t="s">
        <v>6402</v>
      </c>
      <c r="Q1053" s="51">
        <v>2600</v>
      </c>
      <c r="R1053" s="51">
        <v>2860</v>
      </c>
      <c r="S1053" t="s">
        <v>6403</v>
      </c>
      <c r="T1053" s="19">
        <v>44774</v>
      </c>
      <c r="U1053" t="s">
        <v>6404</v>
      </c>
      <c r="V1053" t="s">
        <v>6405</v>
      </c>
      <c r="W1053" t="s">
        <v>95</v>
      </c>
      <c r="X1053" t="s">
        <v>6406</v>
      </c>
      <c r="Y1053" s="49">
        <v>1052</v>
      </c>
    </row>
    <row r="1054" spans="1:25">
      <c r="A1054" s="49" t="s">
        <v>43</v>
      </c>
      <c r="B1054" s="49" t="str">
        <f>IFERROR(IF(A1054="","",A1054&amp;COUNTIF(A$2:A1054,A1054)),"")</f>
        <v>社会46</v>
      </c>
      <c r="C1054">
        <v>71</v>
      </c>
      <c r="D1054">
        <v>1053</v>
      </c>
      <c r="F1054" t="s">
        <v>42</v>
      </c>
      <c r="G1054" t="s">
        <v>6377</v>
      </c>
      <c r="H1054" t="s">
        <v>2210</v>
      </c>
      <c r="K1054" s="50">
        <v>9784272431069</v>
      </c>
      <c r="L1054" t="s">
        <v>1709</v>
      </c>
      <c r="M1054" s="49" t="s">
        <v>1710</v>
      </c>
      <c r="O1054" s="49" t="s">
        <v>6407</v>
      </c>
      <c r="P1054" t="s">
        <v>6408</v>
      </c>
      <c r="Q1054" s="51">
        <v>2500</v>
      </c>
      <c r="R1054" s="51">
        <v>3520</v>
      </c>
      <c r="S1054" t="s">
        <v>6409</v>
      </c>
      <c r="T1054" s="19">
        <v>44713</v>
      </c>
      <c r="U1054" t="s">
        <v>2057</v>
      </c>
      <c r="V1054" t="s">
        <v>6410</v>
      </c>
      <c r="W1054" t="s">
        <v>95</v>
      </c>
      <c r="X1054" t="s">
        <v>6411</v>
      </c>
      <c r="Y1054" s="49">
        <v>1053</v>
      </c>
    </row>
    <row r="1055" spans="1:25">
      <c r="A1055" s="49" t="s">
        <v>43</v>
      </c>
      <c r="B1055" s="49" t="str">
        <f>IFERROR(IF(A1055="","",A1055&amp;COUNTIF(A$2:A1055,A1055)),"")</f>
        <v>社会47</v>
      </c>
      <c r="C1055">
        <v>71</v>
      </c>
      <c r="D1055">
        <v>1054</v>
      </c>
      <c r="F1055" t="s">
        <v>42</v>
      </c>
      <c r="G1055" t="s">
        <v>6377</v>
      </c>
      <c r="H1055" t="s">
        <v>2210</v>
      </c>
      <c r="K1055" s="50">
        <v>9784272350551</v>
      </c>
      <c r="L1055" t="s">
        <v>1709</v>
      </c>
      <c r="M1055" s="49" t="s">
        <v>1710</v>
      </c>
      <c r="O1055" s="49" t="s">
        <v>6412</v>
      </c>
      <c r="P1055" t="s">
        <v>6413</v>
      </c>
      <c r="Q1055" s="51">
        <v>2600</v>
      </c>
      <c r="R1055" s="51">
        <v>2860</v>
      </c>
      <c r="S1055" t="s">
        <v>6414</v>
      </c>
      <c r="T1055" s="19">
        <v>44501</v>
      </c>
      <c r="U1055" t="s">
        <v>6415</v>
      </c>
      <c r="V1055" t="s">
        <v>6416</v>
      </c>
      <c r="W1055" t="s">
        <v>95</v>
      </c>
      <c r="X1055" t="s">
        <v>6417</v>
      </c>
      <c r="Y1055" s="49">
        <v>1054</v>
      </c>
    </row>
    <row r="1056" spans="1:25">
      <c r="A1056" s="49" t="s">
        <v>43</v>
      </c>
      <c r="B1056" s="49" t="str">
        <f>IFERROR(IF(A1056="","",A1056&amp;COUNTIF(A$2:A1056,A1056)),"")</f>
        <v>社会48</v>
      </c>
      <c r="C1056">
        <v>72</v>
      </c>
      <c r="D1056">
        <v>1055</v>
      </c>
      <c r="F1056" t="s">
        <v>42</v>
      </c>
      <c r="G1056" t="s">
        <v>6377</v>
      </c>
      <c r="H1056" t="s">
        <v>2210</v>
      </c>
      <c r="K1056" s="50">
        <v>9784771034686</v>
      </c>
      <c r="L1056" t="s">
        <v>1199</v>
      </c>
      <c r="M1056" s="49" t="s">
        <v>1200</v>
      </c>
      <c r="O1056" s="49" t="s">
        <v>6418</v>
      </c>
      <c r="P1056" t="s">
        <v>6419</v>
      </c>
      <c r="Q1056" s="51">
        <v>5500</v>
      </c>
      <c r="R1056" s="51">
        <v>6050</v>
      </c>
      <c r="S1056" t="s">
        <v>6420</v>
      </c>
      <c r="T1056" t="s">
        <v>3640</v>
      </c>
      <c r="U1056" t="s">
        <v>2675</v>
      </c>
      <c r="V1056" t="s">
        <v>6421</v>
      </c>
      <c r="W1056" t="s">
        <v>95</v>
      </c>
      <c r="X1056" t="s">
        <v>6422</v>
      </c>
      <c r="Y1056" s="49">
        <v>1055</v>
      </c>
    </row>
    <row r="1057" spans="1:25">
      <c r="A1057" s="49" t="s">
        <v>43</v>
      </c>
      <c r="B1057" s="49" t="str">
        <f>IFERROR(IF(A1057="","",A1057&amp;COUNTIF(A$2:A1057,A1057)),"")</f>
        <v>社会49</v>
      </c>
      <c r="C1057">
        <v>72</v>
      </c>
      <c r="D1057">
        <v>1056</v>
      </c>
      <c r="F1057" t="s">
        <v>42</v>
      </c>
      <c r="G1057" t="s">
        <v>6377</v>
      </c>
      <c r="H1057" t="s">
        <v>2210</v>
      </c>
      <c r="K1057" s="50">
        <v>9784771035478</v>
      </c>
      <c r="L1057" t="s">
        <v>1199</v>
      </c>
      <c r="M1057" s="49" t="s">
        <v>1200</v>
      </c>
      <c r="O1057" s="49" t="s">
        <v>6423</v>
      </c>
      <c r="P1057" t="s">
        <v>6424</v>
      </c>
      <c r="Q1057" s="51">
        <v>6500</v>
      </c>
      <c r="R1057" s="51">
        <v>7150</v>
      </c>
      <c r="S1057" t="s">
        <v>6425</v>
      </c>
      <c r="T1057" t="s">
        <v>3497</v>
      </c>
      <c r="U1057" t="s">
        <v>6426</v>
      </c>
      <c r="V1057" t="s">
        <v>6427</v>
      </c>
      <c r="W1057" t="s">
        <v>95</v>
      </c>
      <c r="X1057" t="s">
        <v>6428</v>
      </c>
      <c r="Y1057" s="49">
        <v>1056</v>
      </c>
    </row>
    <row r="1058" spans="1:25">
      <c r="A1058" s="49" t="s">
        <v>43</v>
      </c>
      <c r="B1058" s="49" t="str">
        <f>IFERROR(IF(A1058="","",A1058&amp;COUNTIF(A$2:A1058,A1058)),"")</f>
        <v>社会50</v>
      </c>
      <c r="C1058">
        <v>72</v>
      </c>
      <c r="D1058">
        <v>1057</v>
      </c>
      <c r="F1058" t="s">
        <v>42</v>
      </c>
      <c r="G1058" t="s">
        <v>6377</v>
      </c>
      <c r="H1058" t="s">
        <v>2210</v>
      </c>
      <c r="K1058" s="50">
        <v>9784771035652</v>
      </c>
      <c r="L1058" t="s">
        <v>1199</v>
      </c>
      <c r="M1058" s="49" t="s">
        <v>1200</v>
      </c>
      <c r="O1058" s="49" t="s">
        <v>6429</v>
      </c>
      <c r="P1058" t="s">
        <v>6430</v>
      </c>
      <c r="Q1058" s="51">
        <v>6700</v>
      </c>
      <c r="R1058" s="51">
        <v>7370</v>
      </c>
      <c r="S1058" t="s">
        <v>6431</v>
      </c>
      <c r="T1058" t="s">
        <v>3375</v>
      </c>
      <c r="U1058" t="s">
        <v>107</v>
      </c>
      <c r="V1058" t="s">
        <v>6432</v>
      </c>
      <c r="W1058" t="s">
        <v>95</v>
      </c>
      <c r="X1058" t="s">
        <v>6433</v>
      </c>
      <c r="Y1058" s="49">
        <v>1057</v>
      </c>
    </row>
    <row r="1059" spans="1:25">
      <c r="A1059" s="49" t="s">
        <v>43</v>
      </c>
      <c r="B1059" s="49" t="str">
        <f>IFERROR(IF(A1059="","",A1059&amp;COUNTIF(A$2:A1059,A1059)),"")</f>
        <v>社会51</v>
      </c>
      <c r="C1059">
        <v>72</v>
      </c>
      <c r="D1059">
        <v>1058</v>
      </c>
      <c r="F1059" t="s">
        <v>42</v>
      </c>
      <c r="G1059" t="s">
        <v>6377</v>
      </c>
      <c r="H1059" t="s">
        <v>2210</v>
      </c>
      <c r="K1059" s="50">
        <v>9784845115976</v>
      </c>
      <c r="L1059" t="s">
        <v>2279</v>
      </c>
      <c r="M1059" s="49" t="s">
        <v>2280</v>
      </c>
      <c r="O1059" s="49" t="s">
        <v>6434</v>
      </c>
      <c r="P1059" t="s">
        <v>6435</v>
      </c>
      <c r="Q1059" s="51">
        <v>60000</v>
      </c>
      <c r="R1059" s="51">
        <v>66000</v>
      </c>
      <c r="S1059" t="s">
        <v>6436</v>
      </c>
      <c r="T1059" t="s">
        <v>3608</v>
      </c>
      <c r="U1059" t="s">
        <v>6437</v>
      </c>
      <c r="V1059" t="s">
        <v>6438</v>
      </c>
      <c r="W1059" t="s">
        <v>293</v>
      </c>
      <c r="X1059" t="s">
        <v>6439</v>
      </c>
      <c r="Y1059" s="49">
        <v>1058</v>
      </c>
    </row>
    <row r="1060" spans="1:25">
      <c r="A1060" s="49" t="s">
        <v>43</v>
      </c>
      <c r="B1060" s="49" t="str">
        <f>IFERROR(IF(A1060="","",A1060&amp;COUNTIF(A$2:A1060,A1060)),"")</f>
        <v>社会52</v>
      </c>
      <c r="C1060">
        <v>72</v>
      </c>
      <c r="D1060">
        <v>1059</v>
      </c>
      <c r="F1060" t="s">
        <v>42</v>
      </c>
      <c r="G1060" t="s">
        <v>6377</v>
      </c>
      <c r="H1060" t="s">
        <v>2210</v>
      </c>
      <c r="K1060" s="50">
        <v>9784845115983</v>
      </c>
      <c r="L1060" t="s">
        <v>2279</v>
      </c>
      <c r="M1060" s="49" t="s">
        <v>2280</v>
      </c>
      <c r="O1060" s="49" t="s">
        <v>6440</v>
      </c>
      <c r="P1060" t="s">
        <v>6435</v>
      </c>
      <c r="Q1060" s="51">
        <v>60000</v>
      </c>
      <c r="R1060" s="51">
        <v>66000</v>
      </c>
      <c r="S1060" t="s">
        <v>6441</v>
      </c>
      <c r="T1060" t="s">
        <v>6442</v>
      </c>
      <c r="U1060" t="s">
        <v>6437</v>
      </c>
      <c r="V1060" t="s">
        <v>6443</v>
      </c>
      <c r="W1060" t="s">
        <v>293</v>
      </c>
      <c r="X1060" t="s">
        <v>6444</v>
      </c>
      <c r="Y1060" s="49">
        <v>1059</v>
      </c>
    </row>
    <row r="1061" spans="1:25">
      <c r="A1061" s="49" t="s">
        <v>43</v>
      </c>
      <c r="B1061" s="49" t="str">
        <f>IFERROR(IF(A1061="","",A1061&amp;COUNTIF(A$2:A1061,A1061)),"")</f>
        <v>社会53</v>
      </c>
      <c r="C1061">
        <v>72</v>
      </c>
      <c r="D1061">
        <v>1060</v>
      </c>
      <c r="F1061" t="s">
        <v>42</v>
      </c>
      <c r="G1061" t="s">
        <v>6377</v>
      </c>
      <c r="H1061" t="s">
        <v>2210</v>
      </c>
      <c r="K1061" s="50">
        <v>9784787234568</v>
      </c>
      <c r="L1061" t="s">
        <v>2138</v>
      </c>
      <c r="M1061" s="49" t="s">
        <v>2139</v>
      </c>
      <c r="O1061" s="49" t="s">
        <v>6445</v>
      </c>
      <c r="P1061" t="s">
        <v>6446</v>
      </c>
      <c r="Q1061" s="51">
        <v>4000</v>
      </c>
      <c r="R1061" s="51">
        <v>4400</v>
      </c>
      <c r="S1061" t="s">
        <v>6447</v>
      </c>
      <c r="T1061" t="s">
        <v>3569</v>
      </c>
      <c r="U1061" t="s">
        <v>789</v>
      </c>
      <c r="V1061" t="s">
        <v>6448</v>
      </c>
      <c r="W1061" t="s">
        <v>95</v>
      </c>
      <c r="X1061" t="s">
        <v>6449</v>
      </c>
      <c r="Y1061" s="49">
        <v>1060</v>
      </c>
    </row>
    <row r="1062" spans="1:25">
      <c r="A1062" s="49" t="s">
        <v>43</v>
      </c>
      <c r="B1062" s="49" t="str">
        <f>IFERROR(IF(A1062="","",A1062&amp;COUNTIF(A$2:A1062,A1062)),"")</f>
        <v>社会54</v>
      </c>
      <c r="C1062">
        <v>72</v>
      </c>
      <c r="D1062">
        <v>1061</v>
      </c>
      <c r="F1062" t="s">
        <v>42</v>
      </c>
      <c r="G1062" t="s">
        <v>6377</v>
      </c>
      <c r="H1062" t="s">
        <v>2210</v>
      </c>
      <c r="K1062" s="50">
        <v>9784787234254</v>
      </c>
      <c r="L1062" t="s">
        <v>2138</v>
      </c>
      <c r="M1062" s="49" t="s">
        <v>2139</v>
      </c>
      <c r="O1062" s="49" t="s">
        <v>6450</v>
      </c>
      <c r="P1062" t="s">
        <v>6451</v>
      </c>
      <c r="Q1062" s="51">
        <v>6000</v>
      </c>
      <c r="R1062" s="51">
        <v>6600</v>
      </c>
      <c r="S1062" t="s">
        <v>6452</v>
      </c>
      <c r="T1062" t="s">
        <v>6453</v>
      </c>
      <c r="U1062" t="s">
        <v>207</v>
      </c>
      <c r="V1062" t="s">
        <v>6454</v>
      </c>
      <c r="W1062" t="s">
        <v>95</v>
      </c>
      <c r="X1062" t="s">
        <v>6455</v>
      </c>
      <c r="Y1062" s="49">
        <v>1061</v>
      </c>
    </row>
    <row r="1063" spans="1:25">
      <c r="A1063" s="49" t="s">
        <v>43</v>
      </c>
      <c r="B1063" s="49" t="str">
        <f>IFERROR(IF(A1063="","",A1063&amp;COUNTIF(A$2:A1063,A1063)),"")</f>
        <v>社会55</v>
      </c>
      <c r="C1063">
        <v>72</v>
      </c>
      <c r="D1063">
        <v>1062</v>
      </c>
      <c r="F1063" t="s">
        <v>42</v>
      </c>
      <c r="G1063" t="s">
        <v>6377</v>
      </c>
      <c r="H1063" t="s">
        <v>2210</v>
      </c>
      <c r="K1063" s="50">
        <v>9784787235015</v>
      </c>
      <c r="L1063" t="s">
        <v>2138</v>
      </c>
      <c r="M1063" s="49" t="s">
        <v>2139</v>
      </c>
      <c r="O1063" s="49" t="s">
        <v>6456</v>
      </c>
      <c r="P1063" t="s">
        <v>6457</v>
      </c>
      <c r="Q1063" s="51">
        <v>4000</v>
      </c>
      <c r="R1063" s="51">
        <v>4400</v>
      </c>
      <c r="S1063" t="s">
        <v>6458</v>
      </c>
      <c r="T1063" t="s">
        <v>3375</v>
      </c>
      <c r="U1063" t="s">
        <v>112</v>
      </c>
      <c r="V1063" t="s">
        <v>6459</v>
      </c>
      <c r="W1063" t="s">
        <v>95</v>
      </c>
      <c r="X1063" t="s">
        <v>6460</v>
      </c>
      <c r="Y1063" s="49">
        <v>1062</v>
      </c>
    </row>
    <row r="1064" spans="1:25">
      <c r="A1064" s="49" t="s">
        <v>43</v>
      </c>
      <c r="B1064" s="49" t="str">
        <f>IFERROR(IF(A1064="","",A1064&amp;COUNTIF(A$2:A1064,A1064)),"")</f>
        <v>社会56</v>
      </c>
      <c r="C1064">
        <v>72</v>
      </c>
      <c r="D1064">
        <v>1063</v>
      </c>
      <c r="F1064" t="s">
        <v>42</v>
      </c>
      <c r="G1064" t="s">
        <v>6377</v>
      </c>
      <c r="H1064" t="s">
        <v>2210</v>
      </c>
      <c r="K1064" s="50">
        <v>9784787235091</v>
      </c>
      <c r="L1064" t="s">
        <v>2138</v>
      </c>
      <c r="M1064" s="49" t="s">
        <v>2139</v>
      </c>
      <c r="O1064" s="49" t="s">
        <v>6461</v>
      </c>
      <c r="P1064" t="s">
        <v>6462</v>
      </c>
      <c r="Q1064" s="51">
        <v>4000</v>
      </c>
      <c r="R1064" s="51">
        <v>4400</v>
      </c>
      <c r="S1064" t="s">
        <v>6463</v>
      </c>
      <c r="T1064" t="s">
        <v>4229</v>
      </c>
      <c r="U1064" t="s">
        <v>3181</v>
      </c>
      <c r="V1064" t="s">
        <v>6464</v>
      </c>
      <c r="W1064" t="s">
        <v>95</v>
      </c>
      <c r="X1064" t="s">
        <v>6465</v>
      </c>
      <c r="Y1064" s="49">
        <v>1063</v>
      </c>
    </row>
    <row r="1065" spans="1:25">
      <c r="A1065" s="49" t="s">
        <v>43</v>
      </c>
      <c r="B1065" s="49" t="str">
        <f>IFERROR(IF(A1065="","",A1065&amp;COUNTIF(A$2:A1065,A1065)),"")</f>
        <v>社会57</v>
      </c>
      <c r="C1065">
        <v>72</v>
      </c>
      <c r="D1065">
        <v>1064</v>
      </c>
      <c r="F1065" t="s">
        <v>42</v>
      </c>
      <c r="G1065" t="s">
        <v>6377</v>
      </c>
      <c r="H1065" t="s">
        <v>2210</v>
      </c>
      <c r="K1065" s="50">
        <v>9784787234438</v>
      </c>
      <c r="L1065" t="s">
        <v>2138</v>
      </c>
      <c r="M1065" s="49" t="s">
        <v>2139</v>
      </c>
      <c r="O1065" s="49" t="s">
        <v>6466</v>
      </c>
      <c r="P1065" t="s">
        <v>6467</v>
      </c>
      <c r="Q1065" s="51">
        <v>4800</v>
      </c>
      <c r="R1065" s="51">
        <v>5280</v>
      </c>
      <c r="S1065" t="s">
        <v>6468</v>
      </c>
      <c r="T1065" s="17">
        <v>43405</v>
      </c>
      <c r="U1065" t="s">
        <v>112</v>
      </c>
      <c r="V1065" t="s">
        <v>6469</v>
      </c>
      <c r="W1065" t="s">
        <v>95</v>
      </c>
      <c r="X1065" t="s">
        <v>6470</v>
      </c>
      <c r="Y1065" s="49">
        <v>1064</v>
      </c>
    </row>
    <row r="1066" spans="1:25">
      <c r="A1066" s="49" t="s">
        <v>43</v>
      </c>
      <c r="B1066" s="49" t="str">
        <f>IFERROR(IF(A1066="","",A1066&amp;COUNTIF(A$2:A1066,A1066)),"")</f>
        <v>社会58</v>
      </c>
      <c r="C1066">
        <v>72</v>
      </c>
      <c r="D1066">
        <v>1065</v>
      </c>
      <c r="F1066" t="s">
        <v>42</v>
      </c>
      <c r="G1066" t="s">
        <v>6377</v>
      </c>
      <c r="H1066" t="s">
        <v>2210</v>
      </c>
      <c r="K1066" s="50">
        <v>9784790717737</v>
      </c>
      <c r="L1066" t="s">
        <v>2145</v>
      </c>
      <c r="M1066" s="49" t="s">
        <v>2146</v>
      </c>
      <c r="O1066" s="49" t="s">
        <v>6471</v>
      </c>
      <c r="P1066" t="s">
        <v>6472</v>
      </c>
      <c r="Q1066" s="51">
        <v>2200</v>
      </c>
      <c r="R1066" s="51">
        <v>2200</v>
      </c>
      <c r="S1066" t="s">
        <v>6473</v>
      </c>
      <c r="T1066" t="s">
        <v>3369</v>
      </c>
      <c r="U1066" t="s">
        <v>1533</v>
      </c>
      <c r="V1066" t="s">
        <v>6474</v>
      </c>
      <c r="W1066" t="s">
        <v>95</v>
      </c>
      <c r="X1066" t="s">
        <v>6475</v>
      </c>
      <c r="Y1066" s="49">
        <v>1065</v>
      </c>
    </row>
    <row r="1067" spans="1:25">
      <c r="A1067" s="49" t="s">
        <v>43</v>
      </c>
      <c r="B1067" s="49" t="str">
        <f>IFERROR(IF(A1067="","",A1067&amp;COUNTIF(A$2:A1067,A1067)),"")</f>
        <v>社会59</v>
      </c>
      <c r="C1067">
        <v>72</v>
      </c>
      <c r="D1067">
        <v>1066</v>
      </c>
      <c r="F1067" t="s">
        <v>42</v>
      </c>
      <c r="G1067" t="s">
        <v>6377</v>
      </c>
      <c r="H1067" t="s">
        <v>2210</v>
      </c>
      <c r="K1067" s="50">
        <v>9784469268294</v>
      </c>
      <c r="L1067" t="s">
        <v>1125</v>
      </c>
      <c r="M1067" s="49" t="s">
        <v>1126</v>
      </c>
      <c r="O1067" s="49" t="s">
        <v>6476</v>
      </c>
      <c r="P1067" t="s">
        <v>6477</v>
      </c>
      <c r="Q1067" s="51">
        <v>5600</v>
      </c>
      <c r="R1067" s="51">
        <v>6160</v>
      </c>
      <c r="S1067" t="s">
        <v>6478</v>
      </c>
      <c r="T1067" t="s">
        <v>3647</v>
      </c>
      <c r="U1067" t="s">
        <v>1989</v>
      </c>
      <c r="V1067" t="s">
        <v>6479</v>
      </c>
      <c r="W1067" t="s">
        <v>95</v>
      </c>
      <c r="X1067" t="s">
        <v>6480</v>
      </c>
      <c r="Y1067" s="49">
        <v>1066</v>
      </c>
    </row>
    <row r="1068" spans="1:25">
      <c r="A1068" s="49" t="s">
        <v>43</v>
      </c>
      <c r="B1068" s="49" t="str">
        <f>IFERROR(IF(A1068="","",A1068&amp;COUNTIF(A$2:A1068,A1068)),"")</f>
        <v>社会60</v>
      </c>
      <c r="C1068">
        <v>72</v>
      </c>
      <c r="D1068">
        <v>1067</v>
      </c>
      <c r="F1068" t="s">
        <v>42</v>
      </c>
      <c r="G1068" t="s">
        <v>6377</v>
      </c>
      <c r="H1068" t="s">
        <v>2210</v>
      </c>
      <c r="K1068" s="50">
        <v>9784469268300</v>
      </c>
      <c r="L1068" t="s">
        <v>1125</v>
      </c>
      <c r="M1068" s="49" t="s">
        <v>1126</v>
      </c>
      <c r="O1068" s="49" t="s">
        <v>6481</v>
      </c>
      <c r="P1068" t="s">
        <v>6477</v>
      </c>
      <c r="Q1068" s="51">
        <v>5600</v>
      </c>
      <c r="R1068" s="51">
        <v>6160</v>
      </c>
      <c r="S1068" t="s">
        <v>6482</v>
      </c>
      <c r="T1068" t="s">
        <v>3647</v>
      </c>
      <c r="U1068" t="s">
        <v>2116</v>
      </c>
      <c r="V1068" t="s">
        <v>6483</v>
      </c>
      <c r="W1068" t="s">
        <v>95</v>
      </c>
      <c r="X1068" t="s">
        <v>6484</v>
      </c>
      <c r="Y1068" s="49">
        <v>1067</v>
      </c>
    </row>
    <row r="1069" spans="1:25">
      <c r="A1069" s="49" t="s">
        <v>43</v>
      </c>
      <c r="B1069" s="49" t="str">
        <f>IFERROR(IF(A1069="","",A1069&amp;COUNTIF(A$2:A1069,A1069)),"")</f>
        <v>社会61</v>
      </c>
      <c r="C1069">
        <v>72</v>
      </c>
      <c r="D1069">
        <v>1068</v>
      </c>
      <c r="F1069" t="s">
        <v>42</v>
      </c>
      <c r="G1069" t="s">
        <v>6377</v>
      </c>
      <c r="H1069" t="s">
        <v>2210</v>
      </c>
      <c r="K1069" s="50">
        <v>9784480816832</v>
      </c>
      <c r="L1069" t="s">
        <v>4303</v>
      </c>
      <c r="M1069" s="49" t="s">
        <v>4304</v>
      </c>
      <c r="O1069" s="49" t="s">
        <v>6485</v>
      </c>
      <c r="P1069" t="s">
        <v>6486</v>
      </c>
      <c r="Q1069" s="51">
        <v>4200</v>
      </c>
      <c r="R1069" s="51">
        <v>4620</v>
      </c>
      <c r="S1069" t="s">
        <v>6487</v>
      </c>
      <c r="T1069" t="s">
        <v>3719</v>
      </c>
      <c r="U1069" t="s">
        <v>6488</v>
      </c>
      <c r="V1069" t="s">
        <v>6489</v>
      </c>
      <c r="W1069" t="s">
        <v>95</v>
      </c>
      <c r="X1069" t="s">
        <v>6490</v>
      </c>
      <c r="Y1069" s="49">
        <v>1068</v>
      </c>
    </row>
    <row r="1070" spans="1:25">
      <c r="A1070" s="49" t="s">
        <v>43</v>
      </c>
      <c r="B1070" s="49" t="str">
        <f>IFERROR(IF(A1070="","",A1070&amp;COUNTIF(A$2:A1070,A1070)),"")</f>
        <v>社会62</v>
      </c>
      <c r="C1070">
        <v>72</v>
      </c>
      <c r="D1070">
        <v>1069</v>
      </c>
      <c r="F1070" t="s">
        <v>42</v>
      </c>
      <c r="G1070" t="s">
        <v>6377</v>
      </c>
      <c r="H1070" t="s">
        <v>2210</v>
      </c>
      <c r="K1070" s="50">
        <v>9784815809706</v>
      </c>
      <c r="L1070" t="s">
        <v>1902</v>
      </c>
      <c r="M1070" s="49" t="s">
        <v>1903</v>
      </c>
      <c r="O1070" s="49" t="s">
        <v>6491</v>
      </c>
      <c r="P1070" t="s">
        <v>6492</v>
      </c>
      <c r="Q1070" s="51">
        <v>5400</v>
      </c>
      <c r="R1070" s="51">
        <v>5940</v>
      </c>
      <c r="S1070" t="s">
        <v>6493</v>
      </c>
      <c r="T1070" s="17">
        <v>43800</v>
      </c>
      <c r="U1070" t="s">
        <v>1965</v>
      </c>
      <c r="V1070" t="s">
        <v>6494</v>
      </c>
      <c r="W1070" t="s">
        <v>95</v>
      </c>
      <c r="X1070" t="s">
        <v>6495</v>
      </c>
      <c r="Y1070" s="49">
        <v>1069</v>
      </c>
    </row>
    <row r="1071" spans="1:25">
      <c r="A1071" s="49" t="s">
        <v>43</v>
      </c>
      <c r="B1071" s="49" t="str">
        <f>IFERROR(IF(A1071="","",A1071&amp;COUNTIF(A$2:A1071,A1071)),"")</f>
        <v>社会63</v>
      </c>
      <c r="C1071">
        <v>72</v>
      </c>
      <c r="D1071">
        <v>1070</v>
      </c>
      <c r="F1071" t="s">
        <v>42</v>
      </c>
      <c r="G1071" t="s">
        <v>6377</v>
      </c>
      <c r="H1071" t="s">
        <v>2210</v>
      </c>
      <c r="K1071" s="50">
        <v>9784816929281</v>
      </c>
      <c r="L1071" t="s">
        <v>2166</v>
      </c>
      <c r="M1071" s="49" t="s">
        <v>2167</v>
      </c>
      <c r="O1071" s="49" t="s">
        <v>6496</v>
      </c>
      <c r="P1071" t="s">
        <v>6497</v>
      </c>
      <c r="Q1071" s="51">
        <v>23000</v>
      </c>
      <c r="R1071" s="51">
        <v>25300</v>
      </c>
      <c r="S1071" t="s">
        <v>6498</v>
      </c>
      <c r="T1071" t="s">
        <v>3421</v>
      </c>
      <c r="U1071" t="s">
        <v>6499</v>
      </c>
      <c r="V1071" t="s">
        <v>6500</v>
      </c>
      <c r="W1071" t="s">
        <v>95</v>
      </c>
      <c r="X1071">
        <v>10703.1122</v>
      </c>
      <c r="Y1071" s="49">
        <v>1070</v>
      </c>
    </row>
    <row r="1072" spans="1:25">
      <c r="A1072" s="49" t="s">
        <v>43</v>
      </c>
      <c r="B1072" s="49" t="str">
        <f>IFERROR(IF(A1072="","",A1072&amp;COUNTIF(A$2:A1072,A1072)),"")</f>
        <v>社会64</v>
      </c>
      <c r="C1072">
        <v>73</v>
      </c>
      <c r="D1072">
        <v>1071</v>
      </c>
      <c r="F1072" t="s">
        <v>42</v>
      </c>
      <c r="G1072" t="s">
        <v>6377</v>
      </c>
      <c r="H1072" t="s">
        <v>2210</v>
      </c>
      <c r="K1072" s="50">
        <v>9784571410697</v>
      </c>
      <c r="L1072" t="s">
        <v>1517</v>
      </c>
      <c r="M1072" s="49" t="s">
        <v>1518</v>
      </c>
      <c r="O1072" s="49" t="s">
        <v>6501</v>
      </c>
      <c r="P1072" t="s">
        <v>6502</v>
      </c>
      <c r="Q1072" s="51">
        <v>6300</v>
      </c>
      <c r="R1072" s="51">
        <v>6930</v>
      </c>
      <c r="S1072" t="s">
        <v>6503</v>
      </c>
      <c r="T1072" s="17">
        <v>44743</v>
      </c>
      <c r="U1072" t="s">
        <v>3408</v>
      </c>
      <c r="V1072" t="s">
        <v>6504</v>
      </c>
      <c r="W1072" t="s">
        <v>95</v>
      </c>
      <c r="X1072" t="s">
        <v>6505</v>
      </c>
      <c r="Y1072" s="49">
        <v>1071</v>
      </c>
    </row>
    <row r="1073" spans="1:25">
      <c r="A1073" s="49" t="s">
        <v>43</v>
      </c>
      <c r="B1073" s="49" t="str">
        <f>IFERROR(IF(A1073="","",A1073&amp;COUNTIF(A$2:A1073,A1073)),"")</f>
        <v>社会65</v>
      </c>
      <c r="C1073">
        <v>73</v>
      </c>
      <c r="D1073">
        <v>1072</v>
      </c>
      <c r="F1073" t="s">
        <v>42</v>
      </c>
      <c r="G1073" t="s">
        <v>6377</v>
      </c>
      <c r="H1073" t="s">
        <v>2210</v>
      </c>
      <c r="K1073" s="50">
        <v>9784571410680</v>
      </c>
      <c r="L1073" t="s">
        <v>1517</v>
      </c>
      <c r="M1073" s="49" t="s">
        <v>1518</v>
      </c>
      <c r="O1073" s="49" t="s">
        <v>6506</v>
      </c>
      <c r="P1073" t="s">
        <v>6507</v>
      </c>
      <c r="Q1073" s="51">
        <v>8000</v>
      </c>
      <c r="R1073" s="51">
        <v>8800</v>
      </c>
      <c r="S1073" t="s">
        <v>6508</v>
      </c>
      <c r="T1073" s="17">
        <v>44470</v>
      </c>
      <c r="U1073" t="s">
        <v>6509</v>
      </c>
      <c r="V1073" t="s">
        <v>6510</v>
      </c>
      <c r="W1073" t="s">
        <v>95</v>
      </c>
      <c r="X1073" t="s">
        <v>6511</v>
      </c>
      <c r="Y1073" s="49">
        <v>1072</v>
      </c>
    </row>
    <row r="1074" spans="1:25">
      <c r="A1074" s="49" t="s">
        <v>43</v>
      </c>
      <c r="B1074" s="49" t="str">
        <f>IFERROR(IF(A1074="","",A1074&amp;COUNTIF(A$2:A1074,A1074)),"")</f>
        <v>社会66</v>
      </c>
      <c r="C1074">
        <v>73</v>
      </c>
      <c r="D1074">
        <v>1073</v>
      </c>
      <c r="F1074" t="s">
        <v>42</v>
      </c>
      <c r="G1074" t="s">
        <v>6377</v>
      </c>
      <c r="H1074" t="s">
        <v>2210</v>
      </c>
      <c r="K1074" s="50">
        <v>9784831887931</v>
      </c>
      <c r="L1074" t="s">
        <v>1363</v>
      </c>
      <c r="M1074" s="49" t="s">
        <v>1364</v>
      </c>
      <c r="O1074" s="49" t="s">
        <v>6512</v>
      </c>
      <c r="P1074" t="s">
        <v>6513</v>
      </c>
      <c r="Q1074" s="51">
        <v>1300</v>
      </c>
      <c r="R1074" s="51">
        <v>1430</v>
      </c>
      <c r="S1074" t="s">
        <v>6514</v>
      </c>
      <c r="T1074" t="s">
        <v>3671</v>
      </c>
      <c r="U1074" t="s">
        <v>6515</v>
      </c>
      <c r="V1074" t="s">
        <v>6516</v>
      </c>
      <c r="W1074" t="s">
        <v>95</v>
      </c>
      <c r="X1074" t="s">
        <v>6517</v>
      </c>
      <c r="Y1074" s="49">
        <v>1073</v>
      </c>
    </row>
    <row r="1075" spans="1:25">
      <c r="A1075" s="49" t="s">
        <v>43</v>
      </c>
      <c r="B1075" s="49" t="str">
        <f>IFERROR(IF(A1075="","",A1075&amp;COUNTIF(A$2:A1075,A1075)),"")</f>
        <v>社会67</v>
      </c>
      <c r="C1075">
        <v>73</v>
      </c>
      <c r="D1075">
        <v>1074</v>
      </c>
      <c r="F1075" t="s">
        <v>42</v>
      </c>
      <c r="G1075" t="s">
        <v>6377</v>
      </c>
      <c r="H1075" t="s">
        <v>2210</v>
      </c>
      <c r="K1075" s="50">
        <v>9784589042538</v>
      </c>
      <c r="L1075" t="s">
        <v>1646</v>
      </c>
      <c r="M1075" s="49" t="s">
        <v>1647</v>
      </c>
      <c r="O1075" s="49" t="s">
        <v>6518</v>
      </c>
      <c r="P1075" t="s">
        <v>6519</v>
      </c>
      <c r="Q1075" s="51">
        <v>3400</v>
      </c>
      <c r="R1075" s="51">
        <v>3740</v>
      </c>
      <c r="S1075" t="s">
        <v>6520</v>
      </c>
      <c r="T1075" t="s">
        <v>3369</v>
      </c>
      <c r="U1075" t="s">
        <v>6521</v>
      </c>
      <c r="V1075" t="s">
        <v>6522</v>
      </c>
      <c r="W1075" t="s">
        <v>95</v>
      </c>
      <c r="X1075" t="s">
        <v>6523</v>
      </c>
      <c r="Y1075" s="49">
        <v>1074</v>
      </c>
    </row>
    <row r="1076" spans="1:25">
      <c r="A1076" s="49" t="s">
        <v>43</v>
      </c>
      <c r="B1076" s="49" t="str">
        <f>IFERROR(IF(A1076="","",A1076&amp;COUNTIF(A$2:A1076,A1076)),"")</f>
        <v>社会68</v>
      </c>
      <c r="C1076">
        <v>73</v>
      </c>
      <c r="D1076">
        <v>1075</v>
      </c>
      <c r="F1076" t="s">
        <v>42</v>
      </c>
      <c r="G1076" t="s">
        <v>6377</v>
      </c>
      <c r="H1076" t="s">
        <v>2210</v>
      </c>
      <c r="K1076" s="50">
        <v>9784621306659</v>
      </c>
      <c r="L1076" t="s">
        <v>303</v>
      </c>
      <c r="M1076" s="49" t="s">
        <v>304</v>
      </c>
      <c r="O1076" s="49" t="s">
        <v>6524</v>
      </c>
      <c r="P1076" t="s">
        <v>6525</v>
      </c>
      <c r="Q1076" s="51">
        <v>22000</v>
      </c>
      <c r="R1076" s="51">
        <v>24200</v>
      </c>
      <c r="S1076" t="s">
        <v>6526</v>
      </c>
      <c r="T1076" t="s">
        <v>4229</v>
      </c>
      <c r="U1076" t="s">
        <v>6527</v>
      </c>
      <c r="V1076" t="s">
        <v>6528</v>
      </c>
      <c r="W1076" t="s">
        <v>95</v>
      </c>
      <c r="X1076" t="s">
        <v>6529</v>
      </c>
      <c r="Y1076" s="49">
        <v>1075</v>
      </c>
    </row>
    <row r="1077" spans="1:25">
      <c r="A1077" s="49" t="s">
        <v>43</v>
      </c>
      <c r="B1077" s="49" t="str">
        <f>IFERROR(IF(A1077="","",A1077&amp;COUNTIF(A$2:A1077,A1077)),"")</f>
        <v>社会69</v>
      </c>
      <c r="C1077">
        <v>73</v>
      </c>
      <c r="D1077">
        <v>1076</v>
      </c>
      <c r="F1077" t="s">
        <v>42</v>
      </c>
      <c r="G1077" t="s">
        <v>6377</v>
      </c>
      <c r="H1077" t="s">
        <v>2210</v>
      </c>
      <c r="K1077" s="50">
        <v>9784623094776</v>
      </c>
      <c r="L1077" t="s">
        <v>1296</v>
      </c>
      <c r="M1077" s="49" t="s">
        <v>1297</v>
      </c>
      <c r="O1077" s="49" t="s">
        <v>6530</v>
      </c>
      <c r="P1077" t="s">
        <v>6531</v>
      </c>
      <c r="Q1077" s="51">
        <v>5500</v>
      </c>
      <c r="R1077" s="51">
        <v>6050</v>
      </c>
      <c r="S1077" t="s">
        <v>6532</v>
      </c>
      <c r="T1077" s="18">
        <v>44925</v>
      </c>
      <c r="U1077" t="s">
        <v>6533</v>
      </c>
      <c r="V1077" t="s">
        <v>6534</v>
      </c>
      <c r="W1077" t="s">
        <v>95</v>
      </c>
      <c r="X1077" t="s">
        <v>6535</v>
      </c>
      <c r="Y1077" s="49">
        <v>1076</v>
      </c>
    </row>
    <row r="1078" spans="1:25">
      <c r="A1078" s="49" t="s">
        <v>43</v>
      </c>
      <c r="B1078" s="49" t="str">
        <f>IFERROR(IF(A1078="","",A1078&amp;COUNTIF(A$2:A1078,A1078)),"")</f>
        <v>社会70</v>
      </c>
      <c r="C1078">
        <v>73</v>
      </c>
      <c r="D1078">
        <v>1077</v>
      </c>
      <c r="F1078" t="s">
        <v>42</v>
      </c>
      <c r="G1078" t="s">
        <v>6377</v>
      </c>
      <c r="H1078" t="s">
        <v>2210</v>
      </c>
      <c r="L1078" t="s">
        <v>1310</v>
      </c>
      <c r="M1078" s="49" t="s">
        <v>1311</v>
      </c>
      <c r="O1078" s="49" t="s">
        <v>6536</v>
      </c>
      <c r="P1078" t="s">
        <v>6537</v>
      </c>
      <c r="Q1078">
        <v>490000</v>
      </c>
      <c r="R1078" s="51">
        <v>539000</v>
      </c>
      <c r="S1078" t="s">
        <v>6538</v>
      </c>
      <c r="T1078" t="s">
        <v>6539</v>
      </c>
      <c r="U1078" t="s">
        <v>6189</v>
      </c>
      <c r="V1078" t="s">
        <v>6540</v>
      </c>
      <c r="W1078" t="s">
        <v>95</v>
      </c>
      <c r="X1078" t="s">
        <v>6541</v>
      </c>
      <c r="Y1078" s="49">
        <v>1077</v>
      </c>
    </row>
    <row r="1079" spans="1:25">
      <c r="A1079" s="49" t="s">
        <v>43</v>
      </c>
      <c r="B1079" s="49" t="str">
        <f>IFERROR(IF(A1079="","",A1079&amp;COUNTIF(A$2:A1079,A1079)),"")</f>
        <v>社会71</v>
      </c>
      <c r="C1079">
        <v>73</v>
      </c>
      <c r="D1079">
        <v>1078</v>
      </c>
      <c r="F1079" t="s">
        <v>42</v>
      </c>
      <c r="G1079" t="s">
        <v>6377</v>
      </c>
      <c r="H1079" t="s">
        <v>2210</v>
      </c>
      <c r="K1079" s="50">
        <v>9784642014823</v>
      </c>
      <c r="L1079" t="s">
        <v>2086</v>
      </c>
      <c r="M1079" s="49" t="s">
        <v>2087</v>
      </c>
      <c r="O1079" s="49" t="s">
        <v>6542</v>
      </c>
      <c r="P1079" t="s">
        <v>6543</v>
      </c>
      <c r="Q1079" s="51">
        <v>8000</v>
      </c>
      <c r="R1079" s="51">
        <v>8800</v>
      </c>
      <c r="S1079" t="s">
        <v>6544</v>
      </c>
      <c r="T1079" s="17">
        <v>44774</v>
      </c>
      <c r="U1079" t="s">
        <v>6545</v>
      </c>
      <c r="V1079" t="s">
        <v>6546</v>
      </c>
      <c r="W1079" t="s">
        <v>95</v>
      </c>
      <c r="X1079" s="20">
        <v>107820000000</v>
      </c>
      <c r="Y1079" s="49">
        <v>1078</v>
      </c>
    </row>
    <row r="1080" spans="1:25">
      <c r="A1080" s="49" t="s">
        <v>43</v>
      </c>
      <c r="B1080" s="49" t="str">
        <f>IFERROR(IF(A1080="","",A1080&amp;COUNTIF(A$2:A1080,A1080)),"")</f>
        <v>社会72</v>
      </c>
      <c r="C1080">
        <v>73</v>
      </c>
      <c r="D1080">
        <v>1079</v>
      </c>
      <c r="F1080" t="s">
        <v>42</v>
      </c>
      <c r="G1080" t="s">
        <v>6377</v>
      </c>
      <c r="H1080" t="s">
        <v>2210</v>
      </c>
      <c r="K1080" s="50">
        <v>9784642014779</v>
      </c>
      <c r="L1080" t="s">
        <v>2086</v>
      </c>
      <c r="M1080" s="49" t="s">
        <v>2087</v>
      </c>
      <c r="O1080" s="49" t="s">
        <v>6547</v>
      </c>
      <c r="P1080" t="s">
        <v>6548</v>
      </c>
      <c r="Q1080" s="51">
        <v>6500</v>
      </c>
      <c r="R1080" s="51">
        <v>7150</v>
      </c>
      <c r="S1080" t="s">
        <v>6549</v>
      </c>
      <c r="T1080" t="s">
        <v>6550</v>
      </c>
      <c r="U1080" t="s">
        <v>6551</v>
      </c>
      <c r="V1080" t="s">
        <v>6552</v>
      </c>
      <c r="W1080" t="s">
        <v>95</v>
      </c>
      <c r="X1080" t="s">
        <v>6553</v>
      </c>
      <c r="Y1080" s="49">
        <v>1079</v>
      </c>
    </row>
    <row r="1081" spans="1:25">
      <c r="A1081" s="49" t="s">
        <v>45</v>
      </c>
      <c r="B1081" s="49" t="str">
        <f>IFERROR(IF(A1081="","",A1081&amp;COUNTIF(A$2:A1081,A1081)),"")</f>
        <v>法律・政治57</v>
      </c>
      <c r="C1081">
        <v>73</v>
      </c>
      <c r="D1081">
        <v>1080</v>
      </c>
      <c r="F1081" t="s">
        <v>44</v>
      </c>
      <c r="G1081" t="s">
        <v>6554</v>
      </c>
      <c r="H1081" t="s">
        <v>2437</v>
      </c>
      <c r="K1081" s="50">
        <v>9784750353135</v>
      </c>
      <c r="L1081" t="s">
        <v>1142</v>
      </c>
      <c r="M1081" s="49" t="s">
        <v>1143</v>
      </c>
      <c r="O1081" s="49" t="s">
        <v>6555</v>
      </c>
      <c r="P1081" t="s">
        <v>6556</v>
      </c>
      <c r="Q1081" s="51">
        <v>27000</v>
      </c>
      <c r="R1081" s="51">
        <v>29700</v>
      </c>
      <c r="S1081" t="s">
        <v>6557</v>
      </c>
      <c r="T1081" t="s">
        <v>3732</v>
      </c>
      <c r="U1081" t="s">
        <v>6558</v>
      </c>
      <c r="V1081" t="s">
        <v>6559</v>
      </c>
      <c r="W1081" t="s">
        <v>95</v>
      </c>
      <c r="X1081" t="s">
        <v>6560</v>
      </c>
      <c r="Y1081" s="49">
        <v>1080</v>
      </c>
    </row>
    <row r="1082" spans="1:25">
      <c r="A1082" s="49" t="s">
        <v>45</v>
      </c>
      <c r="B1082" s="49" t="str">
        <f>IFERROR(IF(A1082="","",A1082&amp;COUNTIF(A$2:A1082,A1082)),"")</f>
        <v>法律・政治58</v>
      </c>
      <c r="C1082">
        <v>73</v>
      </c>
      <c r="D1082">
        <v>1081</v>
      </c>
      <c r="F1082" t="s">
        <v>44</v>
      </c>
      <c r="G1082" t="s">
        <v>6554</v>
      </c>
      <c r="H1082" t="s">
        <v>2437</v>
      </c>
      <c r="K1082" s="50">
        <v>9784750515434</v>
      </c>
      <c r="L1082" t="s">
        <v>1679</v>
      </c>
      <c r="M1082" s="49" t="s">
        <v>1680</v>
      </c>
      <c r="O1082" s="49" t="s">
        <v>6561</v>
      </c>
      <c r="P1082" t="s">
        <v>6562</v>
      </c>
      <c r="Q1082" s="51">
        <v>3200</v>
      </c>
      <c r="R1082" s="51">
        <v>3520</v>
      </c>
      <c r="S1082" t="s">
        <v>6563</v>
      </c>
      <c r="T1082" t="s">
        <v>6564</v>
      </c>
      <c r="U1082" t="s">
        <v>6565</v>
      </c>
      <c r="V1082" t="s">
        <v>6566</v>
      </c>
      <c r="W1082" t="s">
        <v>95</v>
      </c>
      <c r="X1082" t="s">
        <v>6567</v>
      </c>
      <c r="Y1082" s="49">
        <v>1081</v>
      </c>
    </row>
    <row r="1083" spans="1:25">
      <c r="A1083" s="49" t="s">
        <v>45</v>
      </c>
      <c r="B1083" s="49" t="str">
        <f>IFERROR(IF(A1083="","",A1083&amp;COUNTIF(A$2:A1083,A1083)),"")</f>
        <v>法律・政治59</v>
      </c>
      <c r="C1083">
        <v>73</v>
      </c>
      <c r="D1083">
        <v>1082</v>
      </c>
      <c r="F1083" t="s">
        <v>44</v>
      </c>
      <c r="G1083" t="s">
        <v>6554</v>
      </c>
      <c r="H1083" t="s">
        <v>2437</v>
      </c>
      <c r="K1083" s="50">
        <v>9784863102460</v>
      </c>
      <c r="L1083" t="s">
        <v>1687</v>
      </c>
      <c r="M1083" s="49" t="s">
        <v>1688</v>
      </c>
      <c r="O1083" s="49" t="s">
        <v>6568</v>
      </c>
      <c r="P1083" t="s">
        <v>6569</v>
      </c>
      <c r="Q1083" s="51">
        <v>3400</v>
      </c>
      <c r="R1083" s="51">
        <v>3740</v>
      </c>
      <c r="S1083" t="s">
        <v>6570</v>
      </c>
      <c r="T1083" s="17">
        <v>44593</v>
      </c>
      <c r="U1083" t="s">
        <v>6571</v>
      </c>
      <c r="V1083" t="s">
        <v>6572</v>
      </c>
      <c r="W1083" t="s">
        <v>95</v>
      </c>
      <c r="X1083" t="s">
        <v>6573</v>
      </c>
      <c r="Y1083" s="49">
        <v>1082</v>
      </c>
    </row>
    <row r="1084" spans="1:25">
      <c r="A1084" s="49" t="s">
        <v>45</v>
      </c>
      <c r="B1084" s="49" t="str">
        <f>IFERROR(IF(A1084="","",A1084&amp;COUNTIF(A$2:A1084,A1084)),"")</f>
        <v>法律・政治60</v>
      </c>
      <c r="C1084">
        <v>73</v>
      </c>
      <c r="D1084">
        <v>1083</v>
      </c>
      <c r="F1084" t="s">
        <v>44</v>
      </c>
      <c r="G1084" t="s">
        <v>6554</v>
      </c>
      <c r="H1084" t="s">
        <v>2437</v>
      </c>
      <c r="K1084" s="50">
        <v>9784762831836</v>
      </c>
      <c r="L1084" t="s">
        <v>1172</v>
      </c>
      <c r="M1084" s="49" t="s">
        <v>1173</v>
      </c>
      <c r="O1084" s="49" t="s">
        <v>6574</v>
      </c>
      <c r="P1084" t="s">
        <v>6575</v>
      </c>
      <c r="Q1084" s="51">
        <v>4800</v>
      </c>
      <c r="R1084" s="51">
        <v>5280</v>
      </c>
      <c r="S1084" t="s">
        <v>6576</v>
      </c>
      <c r="T1084" s="17">
        <v>44593</v>
      </c>
      <c r="U1084" t="s">
        <v>1458</v>
      </c>
      <c r="V1084" t="s">
        <v>6577</v>
      </c>
      <c r="W1084" t="s">
        <v>95</v>
      </c>
      <c r="X1084" t="s">
        <v>6578</v>
      </c>
      <c r="Y1084" s="49">
        <v>1083</v>
      </c>
    </row>
    <row r="1085" spans="1:25">
      <c r="A1085" s="49" t="s">
        <v>45</v>
      </c>
      <c r="B1085" s="49" t="str">
        <f>IFERROR(IF(A1085="","",A1085&amp;COUNTIF(A$2:A1085,A1085)),"")</f>
        <v>法律・政治61</v>
      </c>
      <c r="C1085">
        <v>73</v>
      </c>
      <c r="D1085">
        <v>1084</v>
      </c>
      <c r="F1085" t="s">
        <v>44</v>
      </c>
      <c r="G1085" t="s">
        <v>6554</v>
      </c>
      <c r="H1085" t="s">
        <v>2437</v>
      </c>
      <c r="L1085" t="s">
        <v>1172</v>
      </c>
      <c r="M1085" s="49" t="s">
        <v>1173</v>
      </c>
      <c r="O1085" s="49" t="s">
        <v>6579</v>
      </c>
      <c r="P1085" t="s">
        <v>6580</v>
      </c>
      <c r="Q1085" s="51">
        <v>16200</v>
      </c>
      <c r="R1085" s="51">
        <v>17820</v>
      </c>
      <c r="S1085" t="s">
        <v>6581</v>
      </c>
      <c r="T1085" s="17">
        <v>44256</v>
      </c>
      <c r="U1085" t="s">
        <v>6582</v>
      </c>
      <c r="V1085" t="s">
        <v>6583</v>
      </c>
      <c r="W1085" t="s">
        <v>293</v>
      </c>
      <c r="X1085" t="s">
        <v>6584</v>
      </c>
      <c r="Y1085" s="49">
        <v>1084</v>
      </c>
    </row>
    <row r="1086" spans="1:25">
      <c r="A1086" s="49" t="s">
        <v>45</v>
      </c>
      <c r="B1086" s="49" t="str">
        <f>IFERROR(IF(A1086="","",A1086&amp;COUNTIF(A$2:A1086,A1086)),"")</f>
        <v>法律・政治62</v>
      </c>
      <c r="C1086">
        <v>73</v>
      </c>
      <c r="D1086">
        <v>1085</v>
      </c>
      <c r="F1086" t="s">
        <v>44</v>
      </c>
      <c r="G1086" t="s">
        <v>6554</v>
      </c>
      <c r="H1086" t="s">
        <v>2437</v>
      </c>
      <c r="K1086" s="50">
        <v>9784771032842</v>
      </c>
      <c r="L1086" t="s">
        <v>1199</v>
      </c>
      <c r="M1086" s="49" t="s">
        <v>1200</v>
      </c>
      <c r="O1086" s="49" t="s">
        <v>6585</v>
      </c>
      <c r="P1086" t="s">
        <v>6586</v>
      </c>
      <c r="Q1086" s="51">
        <v>6200</v>
      </c>
      <c r="R1086" s="51">
        <v>6820</v>
      </c>
      <c r="S1086" t="s">
        <v>6587</v>
      </c>
      <c r="T1086" s="17">
        <v>43862</v>
      </c>
      <c r="U1086" t="s">
        <v>181</v>
      </c>
      <c r="V1086" t="s">
        <v>6588</v>
      </c>
      <c r="W1086" t="s">
        <v>95</v>
      </c>
      <c r="X1086" t="s">
        <v>6589</v>
      </c>
      <c r="Y1086" s="49">
        <v>1085</v>
      </c>
    </row>
    <row r="1087" spans="1:25">
      <c r="A1087" s="49" t="s">
        <v>45</v>
      </c>
      <c r="B1087" s="49" t="str">
        <f>IFERROR(IF(A1087="","",A1087&amp;COUNTIF(A$2:A1087,A1087)),"")</f>
        <v>法律・政治63</v>
      </c>
      <c r="C1087">
        <v>74</v>
      </c>
      <c r="D1087">
        <v>1086</v>
      </c>
      <c r="F1087" t="s">
        <v>44</v>
      </c>
      <c r="G1087" t="s">
        <v>6554</v>
      </c>
      <c r="H1087" t="s">
        <v>2437</v>
      </c>
      <c r="K1087" s="50">
        <v>9784788718494</v>
      </c>
      <c r="L1087" t="s">
        <v>2265</v>
      </c>
      <c r="M1087" s="49" t="s">
        <v>2266</v>
      </c>
      <c r="O1087" s="49" t="s">
        <v>6590</v>
      </c>
      <c r="P1087" t="s">
        <v>6591</v>
      </c>
      <c r="Q1087" s="51">
        <v>3600</v>
      </c>
      <c r="R1087" s="51">
        <v>3960</v>
      </c>
      <c r="S1087" t="s">
        <v>6592</v>
      </c>
      <c r="T1087" t="s">
        <v>3356</v>
      </c>
      <c r="U1087" t="s">
        <v>6593</v>
      </c>
      <c r="V1087" t="s">
        <v>6594</v>
      </c>
      <c r="W1087" t="s">
        <v>95</v>
      </c>
      <c r="X1087" t="s">
        <v>6595</v>
      </c>
      <c r="Y1087" s="49">
        <v>1086</v>
      </c>
    </row>
    <row r="1088" spans="1:25">
      <c r="A1088" s="49" t="s">
        <v>45</v>
      </c>
      <c r="B1088" s="49" t="str">
        <f>IFERROR(IF(A1088="","",A1088&amp;COUNTIF(A$2:A1088,A1088)),"")</f>
        <v>法律・政治64</v>
      </c>
      <c r="C1088">
        <v>74</v>
      </c>
      <c r="D1088">
        <v>1087</v>
      </c>
      <c r="F1088" t="s">
        <v>44</v>
      </c>
      <c r="G1088" t="s">
        <v>6554</v>
      </c>
      <c r="H1088" t="s">
        <v>2437</v>
      </c>
      <c r="K1088" s="50">
        <v>9784845117710</v>
      </c>
      <c r="L1088" t="s">
        <v>2279</v>
      </c>
      <c r="M1088" s="49" t="s">
        <v>2280</v>
      </c>
      <c r="O1088" s="49" t="s">
        <v>6596</v>
      </c>
      <c r="P1088" t="s">
        <v>6597</v>
      </c>
      <c r="Q1088" s="51">
        <v>4000</v>
      </c>
      <c r="R1088" s="51">
        <v>4400</v>
      </c>
      <c r="S1088" t="s">
        <v>6598</v>
      </c>
      <c r="T1088" s="17">
        <v>44743</v>
      </c>
      <c r="U1088" t="s">
        <v>6599</v>
      </c>
      <c r="V1088" t="s">
        <v>6600</v>
      </c>
      <c r="W1088" t="s">
        <v>95</v>
      </c>
      <c r="X1088" t="s">
        <v>6601</v>
      </c>
      <c r="Y1088" s="49">
        <v>1087</v>
      </c>
    </row>
    <row r="1089" spans="1:25">
      <c r="A1089" s="49" t="s">
        <v>45</v>
      </c>
      <c r="B1089" s="49" t="str">
        <f>IFERROR(IF(A1089="","",A1089&amp;COUNTIF(A$2:A1089,A1089)),"")</f>
        <v>法律・政治65</v>
      </c>
      <c r="C1089">
        <v>74</v>
      </c>
      <c r="D1089">
        <v>1088</v>
      </c>
      <c r="F1089" t="s">
        <v>44</v>
      </c>
      <c r="G1089" t="s">
        <v>6554</v>
      </c>
      <c r="H1089" t="s">
        <v>2437</v>
      </c>
      <c r="L1089" t="s">
        <v>2279</v>
      </c>
      <c r="M1089" s="49" t="s">
        <v>2280</v>
      </c>
      <c r="O1089" s="49" t="s">
        <v>6602</v>
      </c>
      <c r="P1089" t="s">
        <v>2504</v>
      </c>
      <c r="Q1089" s="51">
        <v>46400</v>
      </c>
      <c r="R1089" s="51">
        <v>51040</v>
      </c>
      <c r="S1089" t="s">
        <v>6603</v>
      </c>
      <c r="T1089" s="17">
        <v>44743</v>
      </c>
      <c r="U1089" t="s">
        <v>6604</v>
      </c>
      <c r="V1089" t="s">
        <v>6605</v>
      </c>
      <c r="W1089" t="s">
        <v>95</v>
      </c>
      <c r="X1089" t="s">
        <v>6606</v>
      </c>
      <c r="Y1089" s="49">
        <v>1088</v>
      </c>
    </row>
    <row r="1090" spans="1:25">
      <c r="A1090" s="49" t="s">
        <v>45</v>
      </c>
      <c r="B1090" s="49" t="str">
        <f>IFERROR(IF(A1090="","",A1090&amp;COUNTIF(A$2:A1090,A1090)),"")</f>
        <v>法律・政治66</v>
      </c>
      <c r="C1090">
        <v>74</v>
      </c>
      <c r="D1090">
        <v>1089</v>
      </c>
      <c r="F1090" t="s">
        <v>44</v>
      </c>
      <c r="G1090" t="s">
        <v>6554</v>
      </c>
      <c r="H1090" t="s">
        <v>2437</v>
      </c>
      <c r="K1090" s="50">
        <v>9784845117444</v>
      </c>
      <c r="L1090" t="s">
        <v>2279</v>
      </c>
      <c r="M1090" s="49" t="s">
        <v>2280</v>
      </c>
      <c r="O1090" s="49" t="s">
        <v>6607</v>
      </c>
      <c r="P1090" t="s">
        <v>6608</v>
      </c>
      <c r="Q1090" s="51">
        <v>8000</v>
      </c>
      <c r="R1090" s="51">
        <v>8800</v>
      </c>
      <c r="S1090" t="s">
        <v>6609</v>
      </c>
      <c r="T1090" s="17">
        <v>44621</v>
      </c>
      <c r="U1090" t="s">
        <v>6610</v>
      </c>
      <c r="V1090" t="s">
        <v>6611</v>
      </c>
      <c r="W1090" t="s">
        <v>95</v>
      </c>
      <c r="X1090" t="s">
        <v>6612</v>
      </c>
      <c r="Y1090" s="49">
        <v>1089</v>
      </c>
    </row>
    <row r="1091" spans="1:25">
      <c r="A1091" s="49" t="s">
        <v>45</v>
      </c>
      <c r="B1091" s="49" t="str">
        <f>IFERROR(IF(A1091="","",A1091&amp;COUNTIF(A$2:A1091,A1091)),"")</f>
        <v>法律・政治67</v>
      </c>
      <c r="C1091">
        <v>74</v>
      </c>
      <c r="D1091">
        <v>1090</v>
      </c>
      <c r="F1091" t="s">
        <v>44</v>
      </c>
      <c r="G1091" t="s">
        <v>6554</v>
      </c>
      <c r="H1091" t="s">
        <v>2437</v>
      </c>
      <c r="K1091" s="50">
        <v>9784845117321</v>
      </c>
      <c r="L1091" t="s">
        <v>2279</v>
      </c>
      <c r="M1091" s="49" t="s">
        <v>2280</v>
      </c>
      <c r="O1091" s="49" t="s">
        <v>6613</v>
      </c>
      <c r="P1091" t="s">
        <v>6614</v>
      </c>
      <c r="Q1091" s="51">
        <v>30000</v>
      </c>
      <c r="R1091" s="51">
        <v>33000</v>
      </c>
      <c r="S1091" t="s">
        <v>6615</v>
      </c>
      <c r="T1091" s="17">
        <v>44531</v>
      </c>
      <c r="U1091" t="s">
        <v>6616</v>
      </c>
      <c r="V1091" t="s">
        <v>6617</v>
      </c>
      <c r="W1091" t="s">
        <v>95</v>
      </c>
      <c r="X1091" t="s">
        <v>6618</v>
      </c>
      <c r="Y1091" s="49">
        <v>1090</v>
      </c>
    </row>
    <row r="1092" spans="1:25">
      <c r="A1092" s="49" t="s">
        <v>45</v>
      </c>
      <c r="B1092" s="49" t="str">
        <f>IFERROR(IF(A1092="","",A1092&amp;COUNTIF(A$2:A1092,A1092)),"")</f>
        <v>法律・政治68</v>
      </c>
      <c r="C1092">
        <v>74</v>
      </c>
      <c r="D1092">
        <v>1091</v>
      </c>
      <c r="F1092" t="s">
        <v>44</v>
      </c>
      <c r="G1092" t="s">
        <v>6554</v>
      </c>
      <c r="H1092" t="s">
        <v>2437</v>
      </c>
      <c r="L1092" t="s">
        <v>2535</v>
      </c>
      <c r="M1092" s="49" t="s">
        <v>2536</v>
      </c>
      <c r="O1092" s="49" t="s">
        <v>6619</v>
      </c>
      <c r="P1092" t="s">
        <v>6620</v>
      </c>
      <c r="Q1092" s="51">
        <v>58000</v>
      </c>
      <c r="R1092" s="51">
        <v>63800</v>
      </c>
      <c r="S1092" t="s">
        <v>6621</v>
      </c>
      <c r="T1092" t="s">
        <v>6622</v>
      </c>
      <c r="U1092" t="s">
        <v>6623</v>
      </c>
      <c r="V1092" t="s">
        <v>6624</v>
      </c>
      <c r="W1092" t="s">
        <v>95</v>
      </c>
      <c r="X1092" t="s">
        <v>6625</v>
      </c>
      <c r="Y1092" s="49">
        <v>1091</v>
      </c>
    </row>
    <row r="1093" spans="1:25">
      <c r="A1093" s="49" t="s">
        <v>45</v>
      </c>
      <c r="B1093" s="49" t="str">
        <f>IFERROR(IF(A1093="","",A1093&amp;COUNTIF(A$2:A1093,A1093)),"")</f>
        <v>法律・政治69</v>
      </c>
      <c r="C1093">
        <v>74</v>
      </c>
      <c r="D1093">
        <v>1092</v>
      </c>
      <c r="F1093" t="s">
        <v>44</v>
      </c>
      <c r="G1093" t="s">
        <v>6554</v>
      </c>
      <c r="H1093" t="s">
        <v>2437</v>
      </c>
      <c r="L1093" t="s">
        <v>2535</v>
      </c>
      <c r="M1093" s="49" t="s">
        <v>2536</v>
      </c>
      <c r="O1093" s="49" t="s">
        <v>6626</v>
      </c>
      <c r="P1093" t="s">
        <v>6627</v>
      </c>
      <c r="Q1093" s="51">
        <v>59000</v>
      </c>
      <c r="R1093" s="51">
        <v>64900</v>
      </c>
      <c r="S1093" t="s">
        <v>6628</v>
      </c>
      <c r="T1093" t="s">
        <v>6629</v>
      </c>
      <c r="U1093" t="s">
        <v>6630</v>
      </c>
      <c r="V1093" t="s">
        <v>6631</v>
      </c>
      <c r="W1093" t="s">
        <v>95</v>
      </c>
      <c r="X1093" t="s">
        <v>6632</v>
      </c>
      <c r="Y1093" s="49">
        <v>1092</v>
      </c>
    </row>
    <row r="1094" spans="1:25">
      <c r="A1094" s="49" t="s">
        <v>45</v>
      </c>
      <c r="B1094" s="49" t="str">
        <f>IFERROR(IF(A1094="","",A1094&amp;COUNTIF(A$2:A1094,A1094)),"")</f>
        <v>法律・政治70</v>
      </c>
      <c r="C1094">
        <v>74</v>
      </c>
      <c r="D1094">
        <v>1093</v>
      </c>
      <c r="F1094" t="s">
        <v>44</v>
      </c>
      <c r="G1094" t="s">
        <v>6554</v>
      </c>
      <c r="H1094" t="s">
        <v>2437</v>
      </c>
      <c r="K1094" s="50">
        <v>9784787235039</v>
      </c>
      <c r="L1094" t="s">
        <v>2138</v>
      </c>
      <c r="M1094" s="49" t="s">
        <v>2139</v>
      </c>
      <c r="O1094" s="49" t="s">
        <v>6633</v>
      </c>
      <c r="P1094" t="s">
        <v>6634</v>
      </c>
      <c r="Q1094" s="51">
        <v>4000</v>
      </c>
      <c r="R1094" s="51">
        <v>4400</v>
      </c>
      <c r="S1094" t="s">
        <v>6635</v>
      </c>
      <c r="T1094" t="s">
        <v>3375</v>
      </c>
      <c r="U1094" t="s">
        <v>1936</v>
      </c>
      <c r="V1094" t="s">
        <v>6636</v>
      </c>
      <c r="W1094" t="s">
        <v>95</v>
      </c>
      <c r="X1094" t="s">
        <v>6637</v>
      </c>
      <c r="Y1094" s="49">
        <v>1093</v>
      </c>
    </row>
    <row r="1095" spans="1:25">
      <c r="A1095" s="49" t="s">
        <v>45</v>
      </c>
      <c r="B1095" s="49" t="str">
        <f>IFERROR(IF(A1095="","",A1095&amp;COUNTIF(A$2:A1095,A1095)),"")</f>
        <v>法律・政治71</v>
      </c>
      <c r="C1095">
        <v>74</v>
      </c>
      <c r="D1095">
        <v>1094</v>
      </c>
      <c r="F1095" t="s">
        <v>44</v>
      </c>
      <c r="G1095" t="s">
        <v>6554</v>
      </c>
      <c r="H1095" t="s">
        <v>2437</v>
      </c>
      <c r="K1095" s="50">
        <v>9784474077003</v>
      </c>
      <c r="L1095" t="s">
        <v>2591</v>
      </c>
      <c r="M1095" s="49" t="s">
        <v>2592</v>
      </c>
      <c r="O1095" s="49" t="s">
        <v>6638</v>
      </c>
      <c r="P1095" t="s">
        <v>6639</v>
      </c>
      <c r="Q1095" s="51">
        <v>2000</v>
      </c>
      <c r="R1095" s="51">
        <v>2200</v>
      </c>
      <c r="S1095" t="s">
        <v>6640</v>
      </c>
      <c r="T1095" t="s">
        <v>3375</v>
      </c>
      <c r="U1095" t="s">
        <v>6641</v>
      </c>
      <c r="V1095" t="s">
        <v>6642</v>
      </c>
      <c r="W1095" t="s">
        <v>95</v>
      </c>
      <c r="X1095" t="s">
        <v>6643</v>
      </c>
      <c r="Y1095" s="49">
        <v>1094</v>
      </c>
    </row>
    <row r="1096" spans="1:25">
      <c r="A1096" s="49" t="s">
        <v>45</v>
      </c>
      <c r="B1096" s="49" t="str">
        <f>IFERROR(IF(A1096="","",A1096&amp;COUNTIF(A$2:A1096,A1096)),"")</f>
        <v>法律・政治72</v>
      </c>
      <c r="C1096">
        <v>74</v>
      </c>
      <c r="D1096">
        <v>1095</v>
      </c>
      <c r="F1096" t="s">
        <v>44</v>
      </c>
      <c r="G1096" t="s">
        <v>6554</v>
      </c>
      <c r="H1096" t="s">
        <v>2437</v>
      </c>
      <c r="L1096" t="s">
        <v>2591</v>
      </c>
      <c r="M1096" s="49" t="s">
        <v>2592</v>
      </c>
      <c r="O1096" s="49" t="s">
        <v>6644</v>
      </c>
      <c r="P1096" t="s">
        <v>6645</v>
      </c>
      <c r="Q1096" s="51">
        <v>14900</v>
      </c>
      <c r="R1096" s="51">
        <v>19030</v>
      </c>
      <c r="S1096" t="s">
        <v>6646</v>
      </c>
      <c r="T1096" t="s">
        <v>3421</v>
      </c>
      <c r="V1096" t="s">
        <v>6647</v>
      </c>
      <c r="W1096" t="s">
        <v>95</v>
      </c>
      <c r="X1096" t="s">
        <v>6648</v>
      </c>
      <c r="Y1096" s="49">
        <v>1095</v>
      </c>
    </row>
    <row r="1097" spans="1:25">
      <c r="A1097" s="49" t="s">
        <v>45</v>
      </c>
      <c r="B1097" s="49" t="str">
        <f>IFERROR(IF(A1097="","",A1097&amp;COUNTIF(A$2:A1097,A1097)),"")</f>
        <v>法律・政治73</v>
      </c>
      <c r="C1097">
        <v>74</v>
      </c>
      <c r="D1097">
        <v>1096</v>
      </c>
      <c r="F1097" t="s">
        <v>44</v>
      </c>
      <c r="G1097" t="s">
        <v>6554</v>
      </c>
      <c r="H1097" t="s">
        <v>2437</v>
      </c>
      <c r="L1097" t="s">
        <v>2591</v>
      </c>
      <c r="M1097" s="49" t="s">
        <v>2592</v>
      </c>
      <c r="O1097" s="49" t="s">
        <v>6649</v>
      </c>
      <c r="P1097" t="s">
        <v>6650</v>
      </c>
      <c r="Q1097" s="53">
        <v>11200</v>
      </c>
      <c r="R1097" s="51">
        <v>12320</v>
      </c>
      <c r="S1097" t="s">
        <v>6651</v>
      </c>
      <c r="T1097" t="s">
        <v>3421</v>
      </c>
      <c r="V1097" t="s">
        <v>6652</v>
      </c>
      <c r="W1097" t="s">
        <v>95</v>
      </c>
      <c r="X1097" t="s">
        <v>6653</v>
      </c>
      <c r="Y1097" s="49">
        <v>1096</v>
      </c>
    </row>
    <row r="1098" spans="1:25">
      <c r="A1098" s="49" t="s">
        <v>45</v>
      </c>
      <c r="B1098" s="49" t="str">
        <f>IFERROR(IF(A1098="","",A1098&amp;COUNTIF(A$2:A1098,A1098)),"")</f>
        <v>法律・政治74</v>
      </c>
      <c r="C1098">
        <v>74</v>
      </c>
      <c r="D1098">
        <v>1097</v>
      </c>
      <c r="F1098" t="s">
        <v>44</v>
      </c>
      <c r="G1098" t="s">
        <v>6554</v>
      </c>
      <c r="H1098" t="s">
        <v>2437</v>
      </c>
      <c r="K1098" s="50">
        <v>9784474079038</v>
      </c>
      <c r="L1098" t="s">
        <v>2591</v>
      </c>
      <c r="M1098" s="49" t="s">
        <v>2592</v>
      </c>
      <c r="O1098" s="49" t="s">
        <v>6654</v>
      </c>
      <c r="P1098" t="s">
        <v>6655</v>
      </c>
      <c r="Q1098" s="51">
        <v>3400</v>
      </c>
      <c r="R1098" s="51">
        <v>3740</v>
      </c>
      <c r="S1098" t="s">
        <v>6656</v>
      </c>
      <c r="T1098" t="s">
        <v>3837</v>
      </c>
      <c r="U1098" t="s">
        <v>5795</v>
      </c>
      <c r="V1098" t="s">
        <v>6657</v>
      </c>
      <c r="W1098" t="s">
        <v>95</v>
      </c>
      <c r="X1098" t="s">
        <v>6658</v>
      </c>
      <c r="Y1098" s="49">
        <v>1097</v>
      </c>
    </row>
    <row r="1099" spans="1:25">
      <c r="A1099" s="49" t="s">
        <v>45</v>
      </c>
      <c r="B1099" s="49" t="str">
        <f>IFERROR(IF(A1099="","",A1099&amp;COUNTIF(A$2:A1099,A1099)),"")</f>
        <v>法律・政治75</v>
      </c>
      <c r="C1099">
        <v>74</v>
      </c>
      <c r="D1099">
        <v>1098</v>
      </c>
      <c r="F1099" t="s">
        <v>44</v>
      </c>
      <c r="G1099" t="s">
        <v>6554</v>
      </c>
      <c r="H1099" t="s">
        <v>2437</v>
      </c>
      <c r="L1099" t="s">
        <v>2591</v>
      </c>
      <c r="M1099" s="49" t="s">
        <v>2592</v>
      </c>
      <c r="O1099" s="49" t="s">
        <v>6659</v>
      </c>
      <c r="P1099" t="s">
        <v>6660</v>
      </c>
      <c r="Q1099" s="53">
        <v>31200</v>
      </c>
      <c r="R1099" s="51">
        <v>34320</v>
      </c>
      <c r="S1099" t="s">
        <v>6661</v>
      </c>
      <c r="T1099" t="s">
        <v>4028</v>
      </c>
      <c r="U1099" t="s">
        <v>2602</v>
      </c>
      <c r="V1099" t="s">
        <v>6662</v>
      </c>
      <c r="W1099" t="s">
        <v>95</v>
      </c>
      <c r="X1099" t="s">
        <v>6663</v>
      </c>
      <c r="Y1099" s="49">
        <v>1098</v>
      </c>
    </row>
    <row r="1100" spans="1:25">
      <c r="A1100" s="49" t="s">
        <v>45</v>
      </c>
      <c r="B1100" s="49" t="str">
        <f>IFERROR(IF(A1100="","",A1100&amp;COUNTIF(A$2:A1100,A1100)),"")</f>
        <v>法律・政治76</v>
      </c>
      <c r="C1100">
        <v>74</v>
      </c>
      <c r="D1100">
        <v>1099</v>
      </c>
      <c r="F1100" t="s">
        <v>44</v>
      </c>
      <c r="G1100" t="s">
        <v>6554</v>
      </c>
      <c r="H1100" t="s">
        <v>2437</v>
      </c>
      <c r="K1100" s="50">
        <v>9784474069008</v>
      </c>
      <c r="L1100" t="s">
        <v>2591</v>
      </c>
      <c r="M1100" s="49" t="s">
        <v>2592</v>
      </c>
      <c r="O1100" s="49" t="s">
        <v>6664</v>
      </c>
      <c r="P1100" t="s">
        <v>6665</v>
      </c>
      <c r="Q1100" s="51">
        <v>5400</v>
      </c>
      <c r="R1100" s="51">
        <v>6930</v>
      </c>
      <c r="S1100" t="s">
        <v>6666</v>
      </c>
      <c r="T1100" t="s">
        <v>3388</v>
      </c>
      <c r="U1100" t="s">
        <v>6667</v>
      </c>
      <c r="V1100" t="s">
        <v>6668</v>
      </c>
      <c r="W1100" t="s">
        <v>95</v>
      </c>
      <c r="X1100" t="s">
        <v>6669</v>
      </c>
      <c r="Y1100" s="49">
        <v>1099</v>
      </c>
    </row>
    <row r="1101" spans="1:25">
      <c r="A1101" s="49" t="s">
        <v>45</v>
      </c>
      <c r="B1101" s="49" t="str">
        <f>IFERROR(IF(A1101="","",A1101&amp;COUNTIF(A$2:A1101,A1101)),"")</f>
        <v>法律・政治77</v>
      </c>
      <c r="C1101">
        <v>74</v>
      </c>
      <c r="D1101">
        <v>1100</v>
      </c>
      <c r="F1101" t="s">
        <v>44</v>
      </c>
      <c r="G1101" t="s">
        <v>6554</v>
      </c>
      <c r="H1101" t="s">
        <v>2437</v>
      </c>
      <c r="L1101" t="s">
        <v>2591</v>
      </c>
      <c r="M1101" s="49" t="s">
        <v>2592</v>
      </c>
      <c r="O1101" s="49" t="s">
        <v>6670</v>
      </c>
      <c r="P1101" t="s">
        <v>6671</v>
      </c>
      <c r="Q1101" s="51">
        <v>31200</v>
      </c>
      <c r="R1101" s="51">
        <v>39930</v>
      </c>
      <c r="S1101" t="s">
        <v>6672</v>
      </c>
      <c r="T1101" t="s">
        <v>3768</v>
      </c>
      <c r="V1101" t="s">
        <v>6673</v>
      </c>
      <c r="W1101" t="s">
        <v>95</v>
      </c>
      <c r="X1101" t="s">
        <v>6674</v>
      </c>
      <c r="Y1101" s="49">
        <v>1100</v>
      </c>
    </row>
    <row r="1102" spans="1:25">
      <c r="A1102" s="49" t="s">
        <v>45</v>
      </c>
      <c r="B1102" s="49" t="str">
        <f>IFERROR(IF(A1102="","",A1102&amp;COUNTIF(A$2:A1102,A1102)),"")</f>
        <v>法律・政治78</v>
      </c>
      <c r="C1102">
        <v>74</v>
      </c>
      <c r="D1102">
        <v>1101</v>
      </c>
      <c r="F1102" t="s">
        <v>44</v>
      </c>
      <c r="G1102" t="s">
        <v>6554</v>
      </c>
      <c r="H1102" t="s">
        <v>2437</v>
      </c>
      <c r="L1102" t="s">
        <v>2591</v>
      </c>
      <c r="M1102" s="49" t="s">
        <v>2592</v>
      </c>
      <c r="O1102" s="49" t="s">
        <v>6675</v>
      </c>
      <c r="P1102" t="s">
        <v>6676</v>
      </c>
      <c r="Q1102" s="51">
        <v>16800</v>
      </c>
      <c r="R1102" s="51">
        <v>18480</v>
      </c>
      <c r="S1102" t="s">
        <v>6677</v>
      </c>
      <c r="T1102" t="s">
        <v>3401</v>
      </c>
      <c r="V1102" t="s">
        <v>6678</v>
      </c>
      <c r="W1102" t="s">
        <v>95</v>
      </c>
      <c r="X1102" t="s">
        <v>6679</v>
      </c>
      <c r="Y1102" s="49">
        <v>1101</v>
      </c>
    </row>
    <row r="1103" spans="1:25">
      <c r="A1103" s="49" t="s">
        <v>45</v>
      </c>
      <c r="B1103" s="49" t="str">
        <f>IFERROR(IF(A1103="","",A1103&amp;COUNTIF(A$2:A1103,A1103)),"")</f>
        <v>法律・政治79</v>
      </c>
      <c r="C1103">
        <v>75</v>
      </c>
      <c r="D1103">
        <v>1102</v>
      </c>
      <c r="F1103" t="s">
        <v>44</v>
      </c>
      <c r="G1103" t="s">
        <v>6554</v>
      </c>
      <c r="H1103" t="s">
        <v>2437</v>
      </c>
      <c r="L1103" t="s">
        <v>2591</v>
      </c>
      <c r="M1103" s="49" t="s">
        <v>2592</v>
      </c>
      <c r="O1103" s="49" t="s">
        <v>6680</v>
      </c>
      <c r="P1103" t="s">
        <v>6681</v>
      </c>
      <c r="Q1103" s="51">
        <v>11600</v>
      </c>
      <c r="R1103" s="51">
        <v>14740</v>
      </c>
      <c r="S1103" t="s">
        <v>6682</v>
      </c>
      <c r="T1103" t="s">
        <v>3556</v>
      </c>
      <c r="U1103" t="s">
        <v>2602</v>
      </c>
      <c r="V1103" t="s">
        <v>6683</v>
      </c>
      <c r="W1103" t="s">
        <v>95</v>
      </c>
      <c r="X1103" t="s">
        <v>6684</v>
      </c>
      <c r="Y1103" s="49">
        <v>1102</v>
      </c>
    </row>
    <row r="1104" spans="1:25">
      <c r="A1104" s="49" t="s">
        <v>45</v>
      </c>
      <c r="B1104" s="49" t="str">
        <f>IFERROR(IF(A1104="","",A1104&amp;COUNTIF(A$2:A1104,A1104)),"")</f>
        <v>法律・政治80</v>
      </c>
      <c r="C1104">
        <v>75</v>
      </c>
      <c r="D1104">
        <v>1103</v>
      </c>
      <c r="F1104" t="s">
        <v>44</v>
      </c>
      <c r="G1104" t="s">
        <v>6554</v>
      </c>
      <c r="H1104" t="s">
        <v>2437</v>
      </c>
      <c r="L1104" t="s">
        <v>2591</v>
      </c>
      <c r="M1104" s="49" t="s">
        <v>2592</v>
      </c>
      <c r="O1104" s="49" t="s">
        <v>6685</v>
      </c>
      <c r="P1104" t="s">
        <v>6681</v>
      </c>
      <c r="Q1104" s="51">
        <v>9000</v>
      </c>
      <c r="R1104" s="51">
        <v>11440</v>
      </c>
      <c r="S1104" t="s">
        <v>6682</v>
      </c>
      <c r="T1104" t="s">
        <v>3627</v>
      </c>
      <c r="U1104" t="s">
        <v>2602</v>
      </c>
      <c r="V1104" t="s">
        <v>6686</v>
      </c>
      <c r="W1104" t="s">
        <v>95</v>
      </c>
      <c r="X1104" t="s">
        <v>6687</v>
      </c>
      <c r="Y1104" s="49">
        <v>1103</v>
      </c>
    </row>
    <row r="1105" spans="1:25">
      <c r="A1105" s="49" t="s">
        <v>45</v>
      </c>
      <c r="B1105" s="49" t="str">
        <f>IFERROR(IF(A1105="","",A1105&amp;COUNTIF(A$2:A1105,A1105)),"")</f>
        <v>法律・政治81</v>
      </c>
      <c r="C1105">
        <v>75</v>
      </c>
      <c r="D1105">
        <v>1104</v>
      </c>
      <c r="F1105" t="s">
        <v>44</v>
      </c>
      <c r="G1105" t="s">
        <v>6554</v>
      </c>
      <c r="H1105" t="s">
        <v>2437</v>
      </c>
      <c r="L1105" t="s">
        <v>2591</v>
      </c>
      <c r="M1105" s="49" t="s">
        <v>2592</v>
      </c>
      <c r="O1105" s="49" t="s">
        <v>6688</v>
      </c>
      <c r="P1105" t="s">
        <v>6681</v>
      </c>
      <c r="Q1105" s="51">
        <v>18000</v>
      </c>
      <c r="R1105" s="51">
        <v>22880</v>
      </c>
      <c r="S1105" t="s">
        <v>6689</v>
      </c>
      <c r="T1105" t="s">
        <v>4838</v>
      </c>
      <c r="U1105" t="s">
        <v>2602</v>
      </c>
      <c r="V1105" t="s">
        <v>6690</v>
      </c>
      <c r="W1105" t="s">
        <v>95</v>
      </c>
      <c r="X1105" t="s">
        <v>6691</v>
      </c>
      <c r="Y1105" s="49">
        <v>1104</v>
      </c>
    </row>
    <row r="1106" spans="1:25">
      <c r="A1106" s="49" t="s">
        <v>45</v>
      </c>
      <c r="B1106" s="49" t="str">
        <f>IFERROR(IF(A1106="","",A1106&amp;COUNTIF(A$2:A1106,A1106)),"")</f>
        <v>法律・政治82</v>
      </c>
      <c r="C1106">
        <v>75</v>
      </c>
      <c r="D1106">
        <v>1105</v>
      </c>
      <c r="F1106" t="s">
        <v>44</v>
      </c>
      <c r="G1106" t="s">
        <v>6554</v>
      </c>
      <c r="H1106" t="s">
        <v>2437</v>
      </c>
      <c r="K1106" s="50">
        <v>9784474064515</v>
      </c>
      <c r="L1106" t="s">
        <v>2591</v>
      </c>
      <c r="M1106" s="49" t="s">
        <v>2592</v>
      </c>
      <c r="O1106" s="49" t="s">
        <v>6692</v>
      </c>
      <c r="P1106" t="s">
        <v>6693</v>
      </c>
      <c r="Q1106" s="51">
        <v>3500</v>
      </c>
      <c r="R1106" s="51">
        <v>3850</v>
      </c>
      <c r="S1106" t="s">
        <v>6694</v>
      </c>
      <c r="T1106" t="s">
        <v>5929</v>
      </c>
      <c r="U1106" t="s">
        <v>6695</v>
      </c>
      <c r="V1106" t="s">
        <v>6696</v>
      </c>
      <c r="W1106" t="s">
        <v>95</v>
      </c>
      <c r="X1106" t="s">
        <v>6697</v>
      </c>
      <c r="Y1106" s="49">
        <v>1105</v>
      </c>
    </row>
    <row r="1107" spans="1:25">
      <c r="A1107" s="49" t="s">
        <v>45</v>
      </c>
      <c r="B1107" s="49" t="str">
        <f>IFERROR(IF(A1107="","",A1107&amp;COUNTIF(A$2:A1107,A1107)),"")</f>
        <v>法律・政治83</v>
      </c>
      <c r="C1107">
        <v>75</v>
      </c>
      <c r="D1107">
        <v>1106</v>
      </c>
      <c r="F1107" t="s">
        <v>44</v>
      </c>
      <c r="G1107" t="s">
        <v>6554</v>
      </c>
      <c r="H1107" t="s">
        <v>2437</v>
      </c>
      <c r="L1107" t="s">
        <v>2591</v>
      </c>
      <c r="M1107" s="49" t="s">
        <v>2592</v>
      </c>
      <c r="O1107" s="49" t="s">
        <v>6698</v>
      </c>
      <c r="P1107" t="s">
        <v>6699</v>
      </c>
      <c r="Q1107" s="51">
        <v>51100</v>
      </c>
      <c r="R1107" s="51">
        <v>65120</v>
      </c>
      <c r="S1107" t="s">
        <v>6700</v>
      </c>
      <c r="T1107" t="s">
        <v>4535</v>
      </c>
      <c r="U1107" t="s">
        <v>2602</v>
      </c>
      <c r="V1107" t="s">
        <v>6701</v>
      </c>
      <c r="W1107" t="s">
        <v>293</v>
      </c>
      <c r="X1107" t="s">
        <v>6702</v>
      </c>
      <c r="Y1107" s="49">
        <v>1106</v>
      </c>
    </row>
    <row r="1108" spans="1:25">
      <c r="A1108" s="49" t="s">
        <v>45</v>
      </c>
      <c r="B1108" s="49" t="str">
        <f>IFERROR(IF(A1108="","",A1108&amp;COUNTIF(A$2:A1108,A1108)),"")</f>
        <v>法律・政治84</v>
      </c>
      <c r="C1108">
        <v>75</v>
      </c>
      <c r="D1108">
        <v>1107</v>
      </c>
      <c r="F1108" t="s">
        <v>44</v>
      </c>
      <c r="G1108" t="s">
        <v>6554</v>
      </c>
      <c r="H1108" t="s">
        <v>2437</v>
      </c>
      <c r="L1108" t="s">
        <v>2591</v>
      </c>
      <c r="M1108" s="49" t="s">
        <v>2592</v>
      </c>
      <c r="O1108" s="49" t="s">
        <v>6703</v>
      </c>
      <c r="P1108" t="s">
        <v>6704</v>
      </c>
      <c r="Q1108" s="51">
        <v>14400</v>
      </c>
      <c r="R1108" s="51">
        <v>18480</v>
      </c>
      <c r="S1108" t="s">
        <v>6705</v>
      </c>
      <c r="T1108" t="s">
        <v>4086</v>
      </c>
      <c r="V1108" t="s">
        <v>6706</v>
      </c>
      <c r="W1108" t="s">
        <v>95</v>
      </c>
      <c r="X1108" t="s">
        <v>6707</v>
      </c>
      <c r="Y1108" s="49">
        <v>1107</v>
      </c>
    </row>
    <row r="1109" spans="1:25">
      <c r="A1109" s="49" t="s">
        <v>45</v>
      </c>
      <c r="B1109" s="49" t="str">
        <f>IFERROR(IF(A1109="","",A1109&amp;COUNTIF(A$2:A1109,A1109)),"")</f>
        <v>法律・政治85</v>
      </c>
      <c r="C1109">
        <v>75</v>
      </c>
      <c r="D1109">
        <v>1108</v>
      </c>
      <c r="F1109" t="s">
        <v>44</v>
      </c>
      <c r="G1109" t="s">
        <v>6554</v>
      </c>
      <c r="H1109" t="s">
        <v>2437</v>
      </c>
      <c r="L1109" t="s">
        <v>2591</v>
      </c>
      <c r="M1109" s="49" t="s">
        <v>2592</v>
      </c>
      <c r="O1109" s="49" t="s">
        <v>6708</v>
      </c>
      <c r="P1109" t="s">
        <v>2618</v>
      </c>
      <c r="Q1109" s="53">
        <v>69500</v>
      </c>
      <c r="R1109" s="51">
        <v>76450</v>
      </c>
      <c r="S1109" t="s">
        <v>6709</v>
      </c>
      <c r="T1109" t="s">
        <v>6710</v>
      </c>
      <c r="V1109" t="s">
        <v>6711</v>
      </c>
      <c r="W1109" t="s">
        <v>95</v>
      </c>
      <c r="X1109" t="s">
        <v>6712</v>
      </c>
      <c r="Y1109" s="49">
        <v>1108</v>
      </c>
    </row>
    <row r="1110" spans="1:25">
      <c r="A1110" s="49" t="s">
        <v>45</v>
      </c>
      <c r="B1110" s="49" t="str">
        <f>IFERROR(IF(A1110="","",A1110&amp;COUNTIF(A$2:A1110,A1110)),"")</f>
        <v>法律・政治86</v>
      </c>
      <c r="C1110">
        <v>75</v>
      </c>
      <c r="D1110">
        <v>1109</v>
      </c>
      <c r="F1110" t="s">
        <v>44</v>
      </c>
      <c r="G1110" t="s">
        <v>6554</v>
      </c>
      <c r="H1110" t="s">
        <v>2437</v>
      </c>
      <c r="K1110" s="50">
        <v>9784474091122</v>
      </c>
      <c r="L1110" t="s">
        <v>2591</v>
      </c>
      <c r="M1110" s="49" t="s">
        <v>2592</v>
      </c>
      <c r="O1110" s="49" t="s">
        <v>6713</v>
      </c>
      <c r="P1110" t="s">
        <v>6714</v>
      </c>
      <c r="Q1110" s="51">
        <v>2800</v>
      </c>
      <c r="R1110" s="51">
        <v>3080</v>
      </c>
      <c r="S1110" t="s">
        <v>6715</v>
      </c>
      <c r="T1110" t="s">
        <v>3356</v>
      </c>
      <c r="U1110" t="s">
        <v>2596</v>
      </c>
      <c r="V1110" t="s">
        <v>6716</v>
      </c>
      <c r="W1110" t="s">
        <v>95</v>
      </c>
      <c r="X1110" t="s">
        <v>6717</v>
      </c>
      <c r="Y1110" s="49">
        <v>1109</v>
      </c>
    </row>
    <row r="1111" spans="1:25">
      <c r="A1111" s="49" t="s">
        <v>45</v>
      </c>
      <c r="B1111" s="49" t="str">
        <f>IFERROR(IF(A1111="","",A1111&amp;COUNTIF(A$2:A1111,A1111)),"")</f>
        <v>法律・政治87</v>
      </c>
      <c r="C1111">
        <v>75</v>
      </c>
      <c r="D1111">
        <v>1110</v>
      </c>
      <c r="F1111" t="s">
        <v>44</v>
      </c>
      <c r="G1111" t="s">
        <v>6554</v>
      </c>
      <c r="H1111" t="s">
        <v>2437</v>
      </c>
      <c r="K1111" s="50">
        <v>9784474064850</v>
      </c>
      <c r="L1111" t="s">
        <v>2591</v>
      </c>
      <c r="M1111" s="49" t="s">
        <v>2592</v>
      </c>
      <c r="O1111" s="49" t="s">
        <v>6718</v>
      </c>
      <c r="P1111" t="s">
        <v>6719</v>
      </c>
      <c r="Q1111" s="51">
        <v>4000</v>
      </c>
      <c r="R1111" s="51">
        <v>4400</v>
      </c>
      <c r="S1111" t="s">
        <v>6720</v>
      </c>
      <c r="T1111" t="s">
        <v>4199</v>
      </c>
      <c r="U1111" t="s">
        <v>6721</v>
      </c>
      <c r="V1111" t="s">
        <v>6722</v>
      </c>
      <c r="W1111" t="s">
        <v>95</v>
      </c>
      <c r="X1111" t="s">
        <v>6723</v>
      </c>
      <c r="Y1111" s="49">
        <v>1110</v>
      </c>
    </row>
    <row r="1112" spans="1:25">
      <c r="A1112" s="49" t="s">
        <v>45</v>
      </c>
      <c r="B1112" s="49" t="str">
        <f>IFERROR(IF(A1112="","",A1112&amp;COUNTIF(A$2:A1112,A1112)),"")</f>
        <v>法律・政治88</v>
      </c>
      <c r="C1112">
        <v>75</v>
      </c>
      <c r="D1112">
        <v>1111</v>
      </c>
      <c r="F1112" t="s">
        <v>44</v>
      </c>
      <c r="G1112" t="s">
        <v>6554</v>
      </c>
      <c r="H1112" t="s">
        <v>2437</v>
      </c>
      <c r="K1112" s="50">
        <v>9784474091061</v>
      </c>
      <c r="L1112" t="s">
        <v>2591</v>
      </c>
      <c r="M1112" s="49" t="s">
        <v>2592</v>
      </c>
      <c r="O1112" s="49" t="s">
        <v>6724</v>
      </c>
      <c r="P1112" t="s">
        <v>6725</v>
      </c>
      <c r="Q1112" s="51">
        <v>2200</v>
      </c>
      <c r="R1112" s="51">
        <v>2420</v>
      </c>
      <c r="S1112" t="s">
        <v>6726</v>
      </c>
      <c r="T1112" t="s">
        <v>3369</v>
      </c>
      <c r="U1112" t="s">
        <v>6727</v>
      </c>
      <c r="V1112" t="s">
        <v>6728</v>
      </c>
      <c r="W1112" t="s">
        <v>95</v>
      </c>
      <c r="X1112" t="s">
        <v>6729</v>
      </c>
      <c r="Y1112" s="49">
        <v>1111</v>
      </c>
    </row>
    <row r="1113" spans="1:25">
      <c r="A1113" s="49" t="s">
        <v>45</v>
      </c>
      <c r="B1113" s="49" t="str">
        <f>IFERROR(IF(A1113="","",A1113&amp;COUNTIF(A$2:A1113,A1113)),"")</f>
        <v>法律・政治89</v>
      </c>
      <c r="C1113">
        <v>75</v>
      </c>
      <c r="D1113">
        <v>1112</v>
      </c>
      <c r="F1113" t="s">
        <v>44</v>
      </c>
      <c r="G1113" t="s">
        <v>6554</v>
      </c>
      <c r="H1113" t="s">
        <v>2437</v>
      </c>
      <c r="K1113" s="50">
        <v>9784474077508</v>
      </c>
      <c r="L1113" t="s">
        <v>2591</v>
      </c>
      <c r="M1113" s="49" t="s">
        <v>2592</v>
      </c>
      <c r="O1113" s="49" t="s">
        <v>6730</v>
      </c>
      <c r="P1113" t="s">
        <v>6731</v>
      </c>
      <c r="Q1113" s="53">
        <v>6700</v>
      </c>
      <c r="R1113" s="53">
        <v>7370</v>
      </c>
      <c r="S1113" t="s">
        <v>6732</v>
      </c>
      <c r="T1113" t="s">
        <v>3381</v>
      </c>
      <c r="U1113" t="s">
        <v>6733</v>
      </c>
      <c r="V1113" t="s">
        <v>6734</v>
      </c>
      <c r="W1113" t="s">
        <v>95</v>
      </c>
      <c r="X1113" t="s">
        <v>6735</v>
      </c>
      <c r="Y1113" s="49">
        <v>1112</v>
      </c>
    </row>
    <row r="1114" spans="1:25">
      <c r="A1114" s="49" t="s">
        <v>45</v>
      </c>
      <c r="B1114" s="49" t="str">
        <f>IFERROR(IF(A1114="","",A1114&amp;COUNTIF(A$2:A1114,A1114)),"")</f>
        <v>法律・政治90</v>
      </c>
      <c r="C1114">
        <v>75</v>
      </c>
      <c r="D1114">
        <v>1113</v>
      </c>
      <c r="F1114" t="s">
        <v>44</v>
      </c>
      <c r="G1114" t="s">
        <v>6554</v>
      </c>
      <c r="H1114" t="s">
        <v>2437</v>
      </c>
      <c r="K1114" s="50">
        <v>9784502452413</v>
      </c>
      <c r="L1114" t="s">
        <v>2640</v>
      </c>
      <c r="M1114" s="49" t="s">
        <v>2641</v>
      </c>
      <c r="O1114" s="49" t="s">
        <v>6736</v>
      </c>
      <c r="P1114" t="s">
        <v>6737</v>
      </c>
      <c r="Q1114" s="53">
        <v>7370</v>
      </c>
      <c r="R1114" s="53">
        <v>8580</v>
      </c>
      <c r="S1114" t="s">
        <v>6738</v>
      </c>
      <c r="T1114" t="s">
        <v>6739</v>
      </c>
      <c r="U1114" t="s">
        <v>163</v>
      </c>
      <c r="V1114" t="s">
        <v>6740</v>
      </c>
      <c r="W1114" t="s">
        <v>95</v>
      </c>
      <c r="X1114" t="s">
        <v>6741</v>
      </c>
      <c r="Y1114" s="49">
        <v>1113</v>
      </c>
    </row>
    <row r="1115" spans="1:25">
      <c r="A1115" s="49" t="s">
        <v>45</v>
      </c>
      <c r="B1115" s="49" t="str">
        <f>IFERROR(IF(A1115="","",A1115&amp;COUNTIF(A$2:A1115,A1115)),"")</f>
        <v>法律・政治91</v>
      </c>
      <c r="C1115">
        <v>75</v>
      </c>
      <c r="D1115">
        <v>1114</v>
      </c>
      <c r="F1115" t="s">
        <v>44</v>
      </c>
      <c r="G1115" t="s">
        <v>6554</v>
      </c>
      <c r="H1115" t="s">
        <v>2437</v>
      </c>
      <c r="K1115" s="50">
        <v>9784492212493</v>
      </c>
      <c r="L1115" t="s">
        <v>2862</v>
      </c>
      <c r="M1115" s="49" t="s">
        <v>2863</v>
      </c>
      <c r="O1115" s="49" t="s">
        <v>6742</v>
      </c>
      <c r="P1115" t="s">
        <v>6743</v>
      </c>
      <c r="Q1115" s="51">
        <v>5500</v>
      </c>
      <c r="R1115" s="51">
        <v>6050</v>
      </c>
      <c r="S1115" t="s">
        <v>6744</v>
      </c>
      <c r="T1115" t="s">
        <v>3421</v>
      </c>
      <c r="U1115" t="s">
        <v>3181</v>
      </c>
      <c r="V1115" t="s">
        <v>6745</v>
      </c>
      <c r="W1115" t="s">
        <v>95</v>
      </c>
      <c r="X1115" t="s">
        <v>6746</v>
      </c>
      <c r="Y1115" s="49">
        <v>1114</v>
      </c>
    </row>
    <row r="1116" spans="1:25">
      <c r="A1116" s="49" t="s">
        <v>45</v>
      </c>
      <c r="B1116" s="49" t="str">
        <f>IFERROR(IF(A1116="","",A1116&amp;COUNTIF(A$2:A1116,A1116)),"")</f>
        <v>法律・政治92</v>
      </c>
      <c r="C1116">
        <v>75</v>
      </c>
      <c r="D1116">
        <v>1115</v>
      </c>
      <c r="F1116" t="s">
        <v>44</v>
      </c>
      <c r="G1116" t="s">
        <v>6554</v>
      </c>
      <c r="H1116" t="s">
        <v>2437</v>
      </c>
      <c r="K1116" s="50">
        <v>9784815810344</v>
      </c>
      <c r="L1116" t="s">
        <v>1902</v>
      </c>
      <c r="M1116" s="49" t="s">
        <v>1903</v>
      </c>
      <c r="O1116" s="49" t="s">
        <v>6747</v>
      </c>
      <c r="P1116" t="s">
        <v>6748</v>
      </c>
      <c r="Q1116" s="51">
        <v>5400</v>
      </c>
      <c r="R1116" s="51">
        <v>5940</v>
      </c>
      <c r="S1116" t="s">
        <v>6749</v>
      </c>
      <c r="T1116" s="17">
        <v>44440</v>
      </c>
      <c r="U1116" t="s">
        <v>1177</v>
      </c>
      <c r="V1116" t="s">
        <v>6750</v>
      </c>
      <c r="W1116" t="s">
        <v>95</v>
      </c>
      <c r="X1116" t="s">
        <v>6751</v>
      </c>
      <c r="Y1116" s="49">
        <v>1115</v>
      </c>
    </row>
    <row r="1117" spans="1:25">
      <c r="A1117" s="49" t="s">
        <v>45</v>
      </c>
      <c r="B1117" s="49" t="str">
        <f>IFERROR(IF(A1117="","",A1117&amp;COUNTIF(A$2:A1117,A1117)),"")</f>
        <v>法律・政治93</v>
      </c>
      <c r="C1117">
        <v>75</v>
      </c>
      <c r="D1117">
        <v>1116</v>
      </c>
      <c r="F1117" t="s">
        <v>44</v>
      </c>
      <c r="G1117" t="s">
        <v>6554</v>
      </c>
      <c r="H1117" t="s">
        <v>2437</v>
      </c>
      <c r="K1117" s="50">
        <v>9784815807894</v>
      </c>
      <c r="L1117" t="s">
        <v>1902</v>
      </c>
      <c r="M1117" s="49" t="s">
        <v>1903</v>
      </c>
      <c r="O1117" s="49" t="s">
        <v>6752</v>
      </c>
      <c r="P1117" t="s">
        <v>6753</v>
      </c>
      <c r="Q1117" s="51">
        <v>5800</v>
      </c>
      <c r="R1117" s="51">
        <v>6380</v>
      </c>
      <c r="S1117" t="s">
        <v>6754</v>
      </c>
      <c r="T1117" s="17">
        <v>41944</v>
      </c>
      <c r="U1117" t="s">
        <v>1177</v>
      </c>
      <c r="V1117" t="s">
        <v>6755</v>
      </c>
      <c r="W1117" t="s">
        <v>95</v>
      </c>
      <c r="X1117" t="s">
        <v>6756</v>
      </c>
      <c r="Y1117" s="49">
        <v>1116</v>
      </c>
    </row>
    <row r="1118" spans="1:25">
      <c r="A1118" s="49" t="s">
        <v>45</v>
      </c>
      <c r="B1118" s="49" t="str">
        <f>IFERROR(IF(A1118="","",A1118&amp;COUNTIF(A$2:A1118,A1118)),"")</f>
        <v>法律・政治94</v>
      </c>
      <c r="C1118">
        <v>75</v>
      </c>
      <c r="D1118">
        <v>1117</v>
      </c>
      <c r="F1118" t="s">
        <v>44</v>
      </c>
      <c r="G1118" t="s">
        <v>6554</v>
      </c>
      <c r="H1118" t="s">
        <v>2437</v>
      </c>
      <c r="K1118" s="50">
        <v>9784589041333</v>
      </c>
      <c r="L1118" t="s">
        <v>1646</v>
      </c>
      <c r="M1118" s="49" t="s">
        <v>1647</v>
      </c>
      <c r="O1118" s="49" t="s">
        <v>6757</v>
      </c>
      <c r="P1118" t="s">
        <v>6758</v>
      </c>
      <c r="Q1118" s="51">
        <v>6600</v>
      </c>
      <c r="R1118" s="51">
        <v>7260</v>
      </c>
      <c r="S1118" t="s">
        <v>6759</v>
      </c>
      <c r="T1118" t="s">
        <v>3363</v>
      </c>
      <c r="U1118" t="s">
        <v>181</v>
      </c>
      <c r="V1118" t="s">
        <v>6760</v>
      </c>
      <c r="W1118" t="s">
        <v>95</v>
      </c>
      <c r="X1118" t="s">
        <v>6761</v>
      </c>
      <c r="Y1118" s="49">
        <v>1117</v>
      </c>
    </row>
    <row r="1119" spans="1:25">
      <c r="A1119" s="49" t="s">
        <v>45</v>
      </c>
      <c r="B1119" s="49" t="str">
        <f>IFERROR(IF(A1119="","",A1119&amp;COUNTIF(A$2:A1119,A1119)),"")</f>
        <v>法律・政治95</v>
      </c>
      <c r="C1119">
        <v>76</v>
      </c>
      <c r="D1119">
        <v>1118</v>
      </c>
      <c r="F1119" t="s">
        <v>44</v>
      </c>
      <c r="G1119" t="s">
        <v>6554</v>
      </c>
      <c r="H1119" t="s">
        <v>2437</v>
      </c>
      <c r="K1119" s="50">
        <v>9784589041821</v>
      </c>
      <c r="L1119" t="s">
        <v>1646</v>
      </c>
      <c r="M1119" s="49" t="s">
        <v>1647</v>
      </c>
      <c r="O1119" s="49" t="s">
        <v>6762</v>
      </c>
      <c r="P1119" t="s">
        <v>6763</v>
      </c>
      <c r="Q1119" s="51">
        <v>5600</v>
      </c>
      <c r="R1119" s="51">
        <v>6160</v>
      </c>
      <c r="S1119" t="s">
        <v>6764</v>
      </c>
      <c r="T1119" t="s">
        <v>3757</v>
      </c>
      <c r="U1119" t="s">
        <v>6765</v>
      </c>
      <c r="V1119" t="s">
        <v>6766</v>
      </c>
      <c r="W1119" t="s">
        <v>95</v>
      </c>
      <c r="X1119" t="s">
        <v>6767</v>
      </c>
      <c r="Y1119" s="49">
        <v>1118</v>
      </c>
    </row>
    <row r="1120" spans="1:25">
      <c r="A1120" s="49" t="s">
        <v>45</v>
      </c>
      <c r="B1120" s="49" t="str">
        <f>IFERROR(IF(A1120="","",A1120&amp;COUNTIF(A$2:A1120,A1120)),"")</f>
        <v>法律・政治96</v>
      </c>
      <c r="C1120">
        <v>76</v>
      </c>
      <c r="D1120">
        <v>1119</v>
      </c>
      <c r="F1120" t="s">
        <v>44</v>
      </c>
      <c r="G1120" t="s">
        <v>6554</v>
      </c>
      <c r="H1120" t="s">
        <v>2437</v>
      </c>
      <c r="K1120" s="50">
        <v>9784589041869</v>
      </c>
      <c r="L1120" t="s">
        <v>1646</v>
      </c>
      <c r="M1120" s="49" t="s">
        <v>1647</v>
      </c>
      <c r="O1120" s="49" t="s">
        <v>6768</v>
      </c>
      <c r="P1120" t="s">
        <v>6769</v>
      </c>
      <c r="Q1120" s="51">
        <v>4800</v>
      </c>
      <c r="R1120" s="51">
        <v>5280</v>
      </c>
      <c r="S1120" t="s">
        <v>6770</v>
      </c>
      <c r="T1120" t="s">
        <v>3757</v>
      </c>
      <c r="U1120" t="s">
        <v>1007</v>
      </c>
      <c r="V1120" t="s">
        <v>6771</v>
      </c>
      <c r="W1120" t="s">
        <v>95</v>
      </c>
      <c r="X1120" t="s">
        <v>6772</v>
      </c>
      <c r="Y1120" s="49">
        <v>1119</v>
      </c>
    </row>
    <row r="1121" spans="1:25">
      <c r="A1121" s="49" t="s">
        <v>45</v>
      </c>
      <c r="B1121" s="49" t="str">
        <f>IFERROR(IF(A1121="","",A1121&amp;COUNTIF(A$2:A1121,A1121)),"")</f>
        <v>法律・政治97</v>
      </c>
      <c r="C1121">
        <v>76</v>
      </c>
      <c r="D1121">
        <v>1120</v>
      </c>
      <c r="F1121" t="s">
        <v>44</v>
      </c>
      <c r="G1121" t="s">
        <v>6554</v>
      </c>
      <c r="H1121" t="s">
        <v>2437</v>
      </c>
      <c r="K1121" s="50">
        <v>9784589042446</v>
      </c>
      <c r="L1121" t="s">
        <v>1646</v>
      </c>
      <c r="M1121" s="49" t="s">
        <v>1647</v>
      </c>
      <c r="O1121" s="49" t="s">
        <v>6773</v>
      </c>
      <c r="P1121" t="s">
        <v>6774</v>
      </c>
      <c r="Q1121" s="51">
        <v>7400</v>
      </c>
      <c r="R1121" s="51">
        <v>8140</v>
      </c>
      <c r="S1121" t="s">
        <v>6775</v>
      </c>
      <c r="T1121" t="s">
        <v>3369</v>
      </c>
      <c r="U1121" t="s">
        <v>6776</v>
      </c>
      <c r="V1121" t="s">
        <v>6777</v>
      </c>
      <c r="W1121" t="s">
        <v>95</v>
      </c>
      <c r="X1121" t="s">
        <v>6778</v>
      </c>
      <c r="Y1121" s="49">
        <v>1120</v>
      </c>
    </row>
    <row r="1122" spans="1:25">
      <c r="A1122" s="49" t="s">
        <v>45</v>
      </c>
      <c r="B1122" s="49" t="str">
        <f>IFERROR(IF(A1122="","",A1122&amp;COUNTIF(A$2:A1122,A1122)),"")</f>
        <v>法律・政治98</v>
      </c>
      <c r="C1122">
        <v>76</v>
      </c>
      <c r="D1122">
        <v>1121</v>
      </c>
      <c r="F1122" t="s">
        <v>44</v>
      </c>
      <c r="G1122" t="s">
        <v>6554</v>
      </c>
      <c r="H1122" t="s">
        <v>2437</v>
      </c>
      <c r="K1122" s="50">
        <v>9784589042279</v>
      </c>
      <c r="L1122" t="s">
        <v>1646</v>
      </c>
      <c r="M1122" s="49" t="s">
        <v>1647</v>
      </c>
      <c r="O1122" s="49" t="s">
        <v>6779</v>
      </c>
      <c r="P1122" t="s">
        <v>6780</v>
      </c>
      <c r="Q1122" s="51">
        <v>3800</v>
      </c>
      <c r="R1122" s="51">
        <v>4180</v>
      </c>
      <c r="S1122" t="s">
        <v>6781</v>
      </c>
      <c r="T1122" t="s">
        <v>3968</v>
      </c>
      <c r="U1122" t="s">
        <v>1161</v>
      </c>
      <c r="V1122" t="s">
        <v>6782</v>
      </c>
      <c r="W1122" t="s">
        <v>95</v>
      </c>
      <c r="X1122" t="s">
        <v>6783</v>
      </c>
      <c r="Y1122" s="49">
        <v>1121</v>
      </c>
    </row>
    <row r="1123" spans="1:25">
      <c r="A1123" s="49" t="s">
        <v>45</v>
      </c>
      <c r="B1123" s="49" t="str">
        <f>IFERROR(IF(A1123="","",A1123&amp;COUNTIF(A$2:A1123,A1123)),"")</f>
        <v>法律・政治99</v>
      </c>
      <c r="C1123">
        <v>76</v>
      </c>
      <c r="D1123">
        <v>1122</v>
      </c>
      <c r="F1123" t="s">
        <v>44</v>
      </c>
      <c r="G1123" t="s">
        <v>6554</v>
      </c>
      <c r="H1123" t="s">
        <v>2437</v>
      </c>
      <c r="K1123" s="50">
        <v>9784589042255</v>
      </c>
      <c r="L1123" t="s">
        <v>1646</v>
      </c>
      <c r="M1123" s="49" t="s">
        <v>1647</v>
      </c>
      <c r="O1123" s="49" t="s">
        <v>6784</v>
      </c>
      <c r="P1123" t="s">
        <v>6785</v>
      </c>
      <c r="Q1123" s="51">
        <v>7200</v>
      </c>
      <c r="R1123" s="51">
        <v>7920</v>
      </c>
      <c r="S1123" t="s">
        <v>6786</v>
      </c>
      <c r="T1123" t="s">
        <v>3421</v>
      </c>
      <c r="U1123" t="s">
        <v>6787</v>
      </c>
      <c r="V1123" t="s">
        <v>6788</v>
      </c>
      <c r="W1123" t="s">
        <v>95</v>
      </c>
      <c r="X1123" t="s">
        <v>6789</v>
      </c>
      <c r="Y1123" s="49">
        <v>1122</v>
      </c>
    </row>
    <row r="1124" spans="1:25">
      <c r="A1124" s="49" t="s">
        <v>45</v>
      </c>
      <c r="B1124" s="49" t="str">
        <f>IFERROR(IF(A1124="","",A1124&amp;COUNTIF(A$2:A1124,A1124)),"")</f>
        <v>法律・政治100</v>
      </c>
      <c r="C1124">
        <v>76</v>
      </c>
      <c r="D1124">
        <v>1123</v>
      </c>
      <c r="F1124" t="s">
        <v>44</v>
      </c>
      <c r="G1124" t="s">
        <v>6554</v>
      </c>
      <c r="H1124" t="s">
        <v>2437</v>
      </c>
      <c r="K1124" s="50">
        <v>9784589042125</v>
      </c>
      <c r="L1124" t="s">
        <v>1646</v>
      </c>
      <c r="M1124" s="49" t="s">
        <v>1647</v>
      </c>
      <c r="O1124" s="49" t="s">
        <v>6790</v>
      </c>
      <c r="P1124" t="s">
        <v>6791</v>
      </c>
      <c r="Q1124" s="51">
        <v>5600</v>
      </c>
      <c r="R1124" s="51">
        <v>6160</v>
      </c>
      <c r="S1124" t="s">
        <v>6792</v>
      </c>
      <c r="T1124" t="s">
        <v>3582</v>
      </c>
      <c r="U1124" t="s">
        <v>1458</v>
      </c>
      <c r="V1124" t="s">
        <v>6793</v>
      </c>
      <c r="W1124" t="s">
        <v>95</v>
      </c>
      <c r="X1124" t="s">
        <v>6794</v>
      </c>
      <c r="Y1124" s="49">
        <v>1123</v>
      </c>
    </row>
    <row r="1125" spans="1:25">
      <c r="A1125" s="49" t="s">
        <v>45</v>
      </c>
      <c r="B1125" s="49" t="str">
        <f>IFERROR(IF(A1125="","",A1125&amp;COUNTIF(A$2:A1125,A1125)),"")</f>
        <v>法律・政治101</v>
      </c>
      <c r="C1125">
        <v>76</v>
      </c>
      <c r="D1125">
        <v>1124</v>
      </c>
      <c r="F1125" t="s">
        <v>44</v>
      </c>
      <c r="G1125" t="s">
        <v>6554</v>
      </c>
      <c r="H1125" t="s">
        <v>2437</v>
      </c>
      <c r="K1125" s="50">
        <v>9784589041753</v>
      </c>
      <c r="L1125" t="s">
        <v>1646</v>
      </c>
      <c r="M1125" s="49" t="s">
        <v>1647</v>
      </c>
      <c r="O1125" s="49" t="s">
        <v>6795</v>
      </c>
      <c r="P1125" t="s">
        <v>6796</v>
      </c>
      <c r="Q1125" s="51">
        <v>3200</v>
      </c>
      <c r="R1125" s="51">
        <v>3520</v>
      </c>
      <c r="S1125" t="s">
        <v>6797</v>
      </c>
      <c r="T1125" t="s">
        <v>3543</v>
      </c>
      <c r="U1125" t="s">
        <v>355</v>
      </c>
      <c r="V1125" t="s">
        <v>6798</v>
      </c>
      <c r="W1125" t="s">
        <v>95</v>
      </c>
      <c r="X1125" t="s">
        <v>6799</v>
      </c>
      <c r="Y1125" s="49">
        <v>1124</v>
      </c>
    </row>
    <row r="1126" spans="1:25">
      <c r="A1126" s="49" t="s">
        <v>45</v>
      </c>
      <c r="B1126" s="49" t="str">
        <f>IFERROR(IF(A1126="","",A1126&amp;COUNTIF(A$2:A1126,A1126)),"")</f>
        <v>法律・政治102</v>
      </c>
      <c r="C1126">
        <v>76</v>
      </c>
      <c r="D1126">
        <v>1125</v>
      </c>
      <c r="F1126" t="s">
        <v>44</v>
      </c>
      <c r="G1126" t="s">
        <v>6554</v>
      </c>
      <c r="H1126" t="s">
        <v>2437</v>
      </c>
      <c r="K1126" s="50">
        <v>9784589041715</v>
      </c>
      <c r="L1126" t="s">
        <v>1646</v>
      </c>
      <c r="M1126" s="49" t="s">
        <v>1647</v>
      </c>
      <c r="O1126" s="49" t="s">
        <v>6800</v>
      </c>
      <c r="P1126" t="s">
        <v>6801</v>
      </c>
      <c r="Q1126" s="51">
        <v>6400</v>
      </c>
      <c r="R1126" s="51">
        <v>7040</v>
      </c>
      <c r="S1126" t="s">
        <v>6802</v>
      </c>
      <c r="T1126" t="s">
        <v>3719</v>
      </c>
      <c r="U1126" t="s">
        <v>460</v>
      </c>
      <c r="V1126" t="s">
        <v>6803</v>
      </c>
      <c r="W1126" t="s">
        <v>95</v>
      </c>
      <c r="X1126" t="s">
        <v>6804</v>
      </c>
      <c r="Y1126" s="49">
        <v>1125</v>
      </c>
    </row>
    <row r="1127" spans="1:25">
      <c r="A1127" s="49" t="s">
        <v>45</v>
      </c>
      <c r="B1127" s="49" t="str">
        <f>IFERROR(IF(A1127="","",A1127&amp;COUNTIF(A$2:A1127,A1127)),"")</f>
        <v>法律・政治103</v>
      </c>
      <c r="C1127">
        <v>76</v>
      </c>
      <c r="D1127">
        <v>1126</v>
      </c>
      <c r="F1127" t="s">
        <v>44</v>
      </c>
      <c r="G1127" t="s">
        <v>6554</v>
      </c>
      <c r="H1127" t="s">
        <v>2437</v>
      </c>
      <c r="K1127" s="50">
        <v>9784589041630</v>
      </c>
      <c r="L1127" t="s">
        <v>1646</v>
      </c>
      <c r="M1127" s="49" t="s">
        <v>1647</v>
      </c>
      <c r="O1127" s="49" t="s">
        <v>6805</v>
      </c>
      <c r="P1127" t="s">
        <v>6806</v>
      </c>
      <c r="Q1127" s="51">
        <v>4900</v>
      </c>
      <c r="R1127" s="51">
        <v>5390</v>
      </c>
      <c r="S1127" t="s">
        <v>6807</v>
      </c>
      <c r="T1127" t="s">
        <v>3881</v>
      </c>
      <c r="U1127" t="s">
        <v>283</v>
      </c>
      <c r="V1127" t="s">
        <v>6808</v>
      </c>
      <c r="W1127" t="s">
        <v>95</v>
      </c>
      <c r="X1127" t="s">
        <v>6809</v>
      </c>
      <c r="Y1127" s="49">
        <v>1126</v>
      </c>
    </row>
    <row r="1128" spans="1:25">
      <c r="A1128" s="49" t="s">
        <v>45</v>
      </c>
      <c r="B1128" s="49" t="str">
        <f>IFERROR(IF(A1128="","",A1128&amp;COUNTIF(A$2:A1128,A1128)),"")</f>
        <v>法律・政治104</v>
      </c>
      <c r="C1128">
        <v>76</v>
      </c>
      <c r="D1128">
        <v>1127</v>
      </c>
      <c r="F1128" t="s">
        <v>44</v>
      </c>
      <c r="G1128" t="s">
        <v>6554</v>
      </c>
      <c r="H1128" t="s">
        <v>2437</v>
      </c>
      <c r="K1128" s="50">
        <v>9784621304631</v>
      </c>
      <c r="L1128" t="s">
        <v>303</v>
      </c>
      <c r="M1128" s="49" t="s">
        <v>304</v>
      </c>
      <c r="O1128" s="49" t="s">
        <v>6810</v>
      </c>
      <c r="P1128" t="s">
        <v>6811</v>
      </c>
      <c r="Q1128" s="51">
        <v>24000</v>
      </c>
      <c r="R1128" s="51">
        <v>26400</v>
      </c>
      <c r="S1128" t="s">
        <v>6812</v>
      </c>
      <c r="T1128" t="s">
        <v>3601</v>
      </c>
      <c r="U1128" t="s">
        <v>3415</v>
      </c>
      <c r="V1128" t="s">
        <v>6813</v>
      </c>
      <c r="W1128" t="s">
        <v>95</v>
      </c>
      <c r="X1128" t="s">
        <v>6814</v>
      </c>
      <c r="Y1128" s="49">
        <v>1127</v>
      </c>
    </row>
    <row r="1129" spans="1:25">
      <c r="A1129" s="49" t="s">
        <v>45</v>
      </c>
      <c r="B1129" s="49" t="str">
        <f>IFERROR(IF(A1129="","",A1129&amp;COUNTIF(A$2:A1129,A1129)),"")</f>
        <v>法律・政治105</v>
      </c>
      <c r="C1129">
        <v>76</v>
      </c>
      <c r="D1129">
        <v>1128</v>
      </c>
      <c r="F1129" t="s">
        <v>44</v>
      </c>
      <c r="G1129" t="s">
        <v>6554</v>
      </c>
      <c r="H1129" t="s">
        <v>2437</v>
      </c>
      <c r="K1129" s="50">
        <v>9784621302927</v>
      </c>
      <c r="L1129" t="s">
        <v>303</v>
      </c>
      <c r="M1129" s="49" t="s">
        <v>304</v>
      </c>
      <c r="O1129" s="49" t="s">
        <v>6815</v>
      </c>
      <c r="P1129" t="s">
        <v>6816</v>
      </c>
      <c r="Q1129" s="51">
        <v>20000</v>
      </c>
      <c r="R1129" s="51">
        <v>22000</v>
      </c>
      <c r="S1129" t="s">
        <v>6817</v>
      </c>
      <c r="T1129" t="s">
        <v>5515</v>
      </c>
      <c r="U1129" t="s">
        <v>6818</v>
      </c>
      <c r="V1129" t="s">
        <v>6819</v>
      </c>
      <c r="W1129" t="s">
        <v>95</v>
      </c>
      <c r="X1129" t="s">
        <v>6820</v>
      </c>
      <c r="Y1129" s="49">
        <v>1128</v>
      </c>
    </row>
    <row r="1130" spans="1:25">
      <c r="A1130" s="49" t="s">
        <v>45</v>
      </c>
      <c r="B1130" s="49" t="str">
        <f>IFERROR(IF(A1130="","",A1130&amp;COUNTIF(A$2:A1130,A1130)),"")</f>
        <v>法律・政治106</v>
      </c>
      <c r="C1130">
        <v>76</v>
      </c>
      <c r="D1130">
        <v>1129</v>
      </c>
      <c r="F1130" t="s">
        <v>44</v>
      </c>
      <c r="G1130" t="s">
        <v>6554</v>
      </c>
      <c r="H1130" t="s">
        <v>2437</v>
      </c>
      <c r="K1130" s="50">
        <v>9784623094547</v>
      </c>
      <c r="L1130" t="s">
        <v>1296</v>
      </c>
      <c r="M1130" s="49" t="s">
        <v>1297</v>
      </c>
      <c r="O1130" s="49" t="s">
        <v>6821</v>
      </c>
      <c r="P1130" t="s">
        <v>6822</v>
      </c>
      <c r="Q1130" s="51">
        <v>3800</v>
      </c>
      <c r="R1130" s="51">
        <v>4180</v>
      </c>
      <c r="S1130" t="s">
        <v>6823</v>
      </c>
      <c r="T1130" s="18">
        <v>44895</v>
      </c>
      <c r="U1130" t="s">
        <v>6824</v>
      </c>
      <c r="V1130" t="s">
        <v>6825</v>
      </c>
      <c r="W1130" t="s">
        <v>95</v>
      </c>
      <c r="X1130" t="s">
        <v>6826</v>
      </c>
      <c r="Y1130" s="49">
        <v>1129</v>
      </c>
    </row>
    <row r="1131" spans="1:25">
      <c r="A1131" s="49" t="s">
        <v>45</v>
      </c>
      <c r="B1131" s="49" t="str">
        <f>IFERROR(IF(A1131="","",A1131&amp;COUNTIF(A$2:A1131,A1131)),"")</f>
        <v>法律・政治107</v>
      </c>
      <c r="C1131">
        <v>76</v>
      </c>
      <c r="D1131">
        <v>1130</v>
      </c>
      <c r="F1131" t="s">
        <v>44</v>
      </c>
      <c r="G1131" t="s">
        <v>6554</v>
      </c>
      <c r="H1131" t="s">
        <v>2437</v>
      </c>
      <c r="K1131" s="50">
        <v>9784623093717</v>
      </c>
      <c r="L1131" t="s">
        <v>1296</v>
      </c>
      <c r="M1131" s="49" t="s">
        <v>1297</v>
      </c>
      <c r="O1131" s="49" t="s">
        <v>6827</v>
      </c>
      <c r="P1131" t="s">
        <v>6828</v>
      </c>
      <c r="Q1131" s="51">
        <v>5000</v>
      </c>
      <c r="R1131" s="51">
        <v>5500</v>
      </c>
      <c r="S1131" t="s">
        <v>6829</v>
      </c>
      <c r="T1131" s="18">
        <v>44864</v>
      </c>
      <c r="U1131" t="s">
        <v>2393</v>
      </c>
      <c r="V1131" t="s">
        <v>6830</v>
      </c>
      <c r="W1131" t="s">
        <v>95</v>
      </c>
      <c r="X1131" t="s">
        <v>6831</v>
      </c>
      <c r="Y1131" s="49">
        <v>1130</v>
      </c>
    </row>
    <row r="1132" spans="1:25">
      <c r="A1132" s="49" t="s">
        <v>45</v>
      </c>
      <c r="B1132" s="49" t="str">
        <f>IFERROR(IF(A1132="","",A1132&amp;COUNTIF(A$2:A1132,A1132)),"")</f>
        <v>法律・政治108</v>
      </c>
      <c r="C1132">
        <v>76</v>
      </c>
      <c r="D1132">
        <v>1131</v>
      </c>
      <c r="F1132" t="s">
        <v>44</v>
      </c>
      <c r="G1132" t="s">
        <v>6554</v>
      </c>
      <c r="H1132" t="s">
        <v>2437</v>
      </c>
      <c r="K1132" s="50">
        <v>9784623093892</v>
      </c>
      <c r="L1132" t="s">
        <v>1296</v>
      </c>
      <c r="M1132" s="49" t="s">
        <v>1297</v>
      </c>
      <c r="O1132" s="49" t="s">
        <v>6832</v>
      </c>
      <c r="P1132" t="s">
        <v>6833</v>
      </c>
      <c r="Q1132" s="51">
        <v>7000</v>
      </c>
      <c r="R1132" s="51">
        <v>7700</v>
      </c>
      <c r="S1132" t="s">
        <v>6834</v>
      </c>
      <c r="T1132" t="s">
        <v>3381</v>
      </c>
      <c r="U1132" t="s">
        <v>6835</v>
      </c>
      <c r="V1132" t="s">
        <v>6836</v>
      </c>
      <c r="W1132" t="s">
        <v>95</v>
      </c>
      <c r="X1132" t="s">
        <v>6837</v>
      </c>
      <c r="Y1132" s="49">
        <v>1131</v>
      </c>
    </row>
    <row r="1133" spans="1:25">
      <c r="A1133" s="49" t="s">
        <v>45</v>
      </c>
      <c r="B1133" s="49" t="str">
        <f>IFERROR(IF(A1133="","",A1133&amp;COUNTIF(A$2:A1133,A1133)),"")</f>
        <v>法律・政治109</v>
      </c>
      <c r="C1133">
        <v>76</v>
      </c>
      <c r="D1133">
        <v>1132</v>
      </c>
      <c r="F1133" t="s">
        <v>44</v>
      </c>
      <c r="G1133" t="s">
        <v>6554</v>
      </c>
      <c r="H1133" t="s">
        <v>2437</v>
      </c>
      <c r="K1133" s="50">
        <v>9784623092345</v>
      </c>
      <c r="L1133" t="s">
        <v>1296</v>
      </c>
      <c r="M1133" s="49" t="s">
        <v>1297</v>
      </c>
      <c r="O1133" s="49" t="s">
        <v>6838</v>
      </c>
      <c r="P1133" t="s">
        <v>6839</v>
      </c>
      <c r="Q1133" s="51">
        <v>5500</v>
      </c>
      <c r="R1133" s="51">
        <v>6050</v>
      </c>
      <c r="S1133" t="s">
        <v>6840</v>
      </c>
      <c r="T1133" s="17">
        <v>44531</v>
      </c>
      <c r="U1133" t="s">
        <v>6841</v>
      </c>
      <c r="V1133" t="s">
        <v>6842</v>
      </c>
      <c r="W1133" t="s">
        <v>95</v>
      </c>
      <c r="X1133" t="s">
        <v>6843</v>
      </c>
      <c r="Y1133" s="49">
        <v>1132</v>
      </c>
    </row>
    <row r="1134" spans="1:25">
      <c r="A1134" s="49" t="s">
        <v>45</v>
      </c>
      <c r="B1134" s="49" t="str">
        <f>IFERROR(IF(A1134="","",A1134&amp;COUNTIF(A$2:A1134,A1134)),"")</f>
        <v>法律・政治110</v>
      </c>
      <c r="C1134">
        <v>76</v>
      </c>
      <c r="D1134">
        <v>1133</v>
      </c>
      <c r="F1134" t="s">
        <v>44</v>
      </c>
      <c r="G1134" t="s">
        <v>6554</v>
      </c>
      <c r="H1134" t="s">
        <v>2437</v>
      </c>
      <c r="K1134" s="50">
        <v>9784642014816</v>
      </c>
      <c r="L1134" t="s">
        <v>2086</v>
      </c>
      <c r="M1134" s="49" t="s">
        <v>2087</v>
      </c>
      <c r="O1134" s="49" t="s">
        <v>6844</v>
      </c>
      <c r="P1134" t="s">
        <v>6845</v>
      </c>
      <c r="Q1134" s="51">
        <v>10000</v>
      </c>
      <c r="R1134" s="51">
        <v>11000</v>
      </c>
      <c r="S1134" t="s">
        <v>6846</v>
      </c>
      <c r="T1134" t="s">
        <v>3421</v>
      </c>
      <c r="U1134" t="s">
        <v>6847</v>
      </c>
      <c r="V1134" t="s">
        <v>6848</v>
      </c>
      <c r="W1134" t="s">
        <v>95</v>
      </c>
      <c r="X1134" t="s">
        <v>6849</v>
      </c>
      <c r="Y1134" s="49">
        <v>1133</v>
      </c>
    </row>
    <row r="1135" spans="1:25">
      <c r="A1135" s="49" t="s">
        <v>45</v>
      </c>
      <c r="B1135" s="49" t="str">
        <f>IFERROR(IF(A1135="","",A1135&amp;COUNTIF(A$2:A1135,A1135)),"")</f>
        <v>法律・政治111</v>
      </c>
      <c r="C1135">
        <v>77</v>
      </c>
      <c r="D1135">
        <v>1134</v>
      </c>
      <c r="F1135" t="s">
        <v>44</v>
      </c>
      <c r="G1135" t="s">
        <v>6554</v>
      </c>
      <c r="H1135" t="s">
        <v>2437</v>
      </c>
      <c r="K1135" s="50">
        <v>9784642039086</v>
      </c>
      <c r="L1135" t="s">
        <v>2086</v>
      </c>
      <c r="M1135" s="49" t="s">
        <v>2087</v>
      </c>
      <c r="O1135" s="49" t="s">
        <v>6850</v>
      </c>
      <c r="P1135" t="s">
        <v>6851</v>
      </c>
      <c r="Q1135" s="51">
        <v>6500</v>
      </c>
      <c r="R1135" s="51">
        <v>7150</v>
      </c>
      <c r="S1135" t="s">
        <v>6852</v>
      </c>
      <c r="T1135" t="s">
        <v>3543</v>
      </c>
      <c r="U1135" t="s">
        <v>2993</v>
      </c>
      <c r="V1135" t="s">
        <v>6853</v>
      </c>
      <c r="W1135" t="s">
        <v>95</v>
      </c>
      <c r="X1135" t="s">
        <v>6854</v>
      </c>
      <c r="Y1135" s="49">
        <v>1134</v>
      </c>
    </row>
    <row r="1136" spans="1:25">
      <c r="A1136" s="49" t="s">
        <v>47</v>
      </c>
      <c r="B1136" s="49" t="str">
        <f>IFERROR(IF(A1136="","",A1136&amp;COUNTIF(A$2:A1136,A1136)),"")</f>
        <v>経済・経営28</v>
      </c>
      <c r="C1136">
        <v>77</v>
      </c>
      <c r="D1136">
        <v>1135</v>
      </c>
      <c r="F1136" t="s">
        <v>46</v>
      </c>
      <c r="G1136" t="s">
        <v>6855</v>
      </c>
      <c r="H1136" t="s">
        <v>2765</v>
      </c>
      <c r="K1136" s="50">
        <v>9784750517407</v>
      </c>
      <c r="L1136" t="s">
        <v>1679</v>
      </c>
      <c r="M1136" s="49" t="s">
        <v>1680</v>
      </c>
      <c r="O1136" s="49" t="s">
        <v>6856</v>
      </c>
      <c r="P1136" t="s">
        <v>6857</v>
      </c>
      <c r="Q1136" s="51">
        <v>3000</v>
      </c>
      <c r="R1136" s="51">
        <v>3300</v>
      </c>
      <c r="S1136" t="s">
        <v>6858</v>
      </c>
      <c r="T1136" s="17">
        <v>44713</v>
      </c>
      <c r="U1136" t="s">
        <v>5717</v>
      </c>
      <c r="V1136" t="s">
        <v>6859</v>
      </c>
      <c r="W1136" t="s">
        <v>95</v>
      </c>
      <c r="X1136" t="s">
        <v>6860</v>
      </c>
      <c r="Y1136" s="49">
        <v>1135</v>
      </c>
    </row>
    <row r="1137" spans="1:25">
      <c r="A1137" s="49" t="s">
        <v>47</v>
      </c>
      <c r="B1137" s="49" t="str">
        <f>IFERROR(IF(A1137="","",A1137&amp;COUNTIF(A$2:A1137,A1137)),"")</f>
        <v>経済・経営29</v>
      </c>
      <c r="C1137">
        <v>77</v>
      </c>
      <c r="D1137">
        <v>1136</v>
      </c>
      <c r="F1137" t="s">
        <v>46</v>
      </c>
      <c r="G1137" t="s">
        <v>6855</v>
      </c>
      <c r="H1137" t="s">
        <v>2765</v>
      </c>
      <c r="K1137" s="50">
        <v>9784272111282</v>
      </c>
      <c r="L1137" t="s">
        <v>1709</v>
      </c>
      <c r="M1137" s="49" t="s">
        <v>1710</v>
      </c>
      <c r="O1137" s="49" t="s">
        <v>6861</v>
      </c>
      <c r="P1137" t="s">
        <v>6862</v>
      </c>
      <c r="Q1137" s="51">
        <v>2200</v>
      </c>
      <c r="R1137" s="51">
        <v>2420</v>
      </c>
      <c r="S1137" t="s">
        <v>6863</v>
      </c>
      <c r="T1137" s="19">
        <v>44774</v>
      </c>
      <c r="U1137" t="s">
        <v>6864</v>
      </c>
      <c r="V1137" t="s">
        <v>6865</v>
      </c>
      <c r="W1137" t="s">
        <v>95</v>
      </c>
      <c r="X1137" t="s">
        <v>6866</v>
      </c>
      <c r="Y1137" s="49">
        <v>1136</v>
      </c>
    </row>
    <row r="1138" spans="1:25">
      <c r="A1138" s="49" t="s">
        <v>47</v>
      </c>
      <c r="B1138" s="49" t="str">
        <f>IFERROR(IF(A1138="","",A1138&amp;COUNTIF(A$2:A1138,A1138)),"")</f>
        <v>経済・経営30</v>
      </c>
      <c r="C1138">
        <v>77</v>
      </c>
      <c r="D1138">
        <v>1137</v>
      </c>
      <c r="F1138" t="s">
        <v>46</v>
      </c>
      <c r="G1138" t="s">
        <v>6855</v>
      </c>
      <c r="H1138" t="s">
        <v>2765</v>
      </c>
      <c r="K1138" s="50">
        <v>9784274227431</v>
      </c>
      <c r="L1138" t="s">
        <v>184</v>
      </c>
      <c r="M1138" s="49" t="s">
        <v>185</v>
      </c>
      <c r="O1138" s="49" t="s">
        <v>6867</v>
      </c>
      <c r="P1138" t="s">
        <v>6868</v>
      </c>
      <c r="Q1138" s="51">
        <v>2500</v>
      </c>
      <c r="R1138" s="51">
        <v>2750</v>
      </c>
      <c r="S1138" t="s">
        <v>6869</v>
      </c>
      <c r="T1138" s="17">
        <v>44866</v>
      </c>
      <c r="U1138" t="s">
        <v>6870</v>
      </c>
      <c r="V1138" t="s">
        <v>6871</v>
      </c>
      <c r="W1138" t="s">
        <v>95</v>
      </c>
      <c r="X1138" t="s">
        <v>6872</v>
      </c>
      <c r="Y1138" s="49">
        <v>1137</v>
      </c>
    </row>
    <row r="1139" spans="1:25">
      <c r="A1139" s="49" t="s">
        <v>47</v>
      </c>
      <c r="B1139" s="49" t="str">
        <f>IFERROR(IF(A1139="","",A1139&amp;COUNTIF(A$2:A1139,A1139)),"")</f>
        <v>経済・経営31</v>
      </c>
      <c r="C1139">
        <v>77</v>
      </c>
      <c r="D1139">
        <v>1138</v>
      </c>
      <c r="F1139" t="s">
        <v>46</v>
      </c>
      <c r="G1139" t="s">
        <v>6855</v>
      </c>
      <c r="H1139" t="s">
        <v>2765</v>
      </c>
      <c r="K1139" s="50">
        <v>9784320096516</v>
      </c>
      <c r="L1139" t="s">
        <v>115</v>
      </c>
      <c r="M1139" s="49" t="s">
        <v>116</v>
      </c>
      <c r="O1139" s="49" t="s">
        <v>6873</v>
      </c>
      <c r="P1139" t="s">
        <v>6874</v>
      </c>
      <c r="Q1139" s="51">
        <v>5000</v>
      </c>
      <c r="R1139" s="51">
        <v>5500</v>
      </c>
      <c r="S1139" t="s">
        <v>6875</v>
      </c>
      <c r="T1139" t="s">
        <v>3582</v>
      </c>
      <c r="U1139" t="s">
        <v>6876</v>
      </c>
      <c r="V1139" t="s">
        <v>6877</v>
      </c>
      <c r="W1139" t="s">
        <v>95</v>
      </c>
      <c r="X1139" t="s">
        <v>6878</v>
      </c>
      <c r="Y1139" s="49">
        <v>1138</v>
      </c>
    </row>
    <row r="1140" spans="1:25">
      <c r="A1140" s="49" t="s">
        <v>47</v>
      </c>
      <c r="B1140" s="49" t="str">
        <f>IFERROR(IF(A1140="","",A1140&amp;COUNTIF(A$2:A1140,A1140)),"")</f>
        <v>経済・経営32</v>
      </c>
      <c r="C1140">
        <v>77</v>
      </c>
      <c r="D1140">
        <v>1139</v>
      </c>
      <c r="F1140" t="s">
        <v>46</v>
      </c>
      <c r="G1140" t="s">
        <v>6855</v>
      </c>
      <c r="H1140" t="s">
        <v>2765</v>
      </c>
      <c r="K1140" s="50">
        <v>9784320072015</v>
      </c>
      <c r="L1140" t="s">
        <v>115</v>
      </c>
      <c r="M1140" s="49" t="s">
        <v>116</v>
      </c>
      <c r="O1140" s="49" t="s">
        <v>6879</v>
      </c>
      <c r="P1140" t="s">
        <v>6880</v>
      </c>
      <c r="Q1140" s="51">
        <v>4000</v>
      </c>
      <c r="R1140" s="51">
        <v>4400</v>
      </c>
      <c r="S1140" t="s">
        <v>6881</v>
      </c>
      <c r="T1140" t="s">
        <v>3421</v>
      </c>
      <c r="U1140" t="s">
        <v>4857</v>
      </c>
      <c r="V1140" t="s">
        <v>6882</v>
      </c>
      <c r="W1140" t="s">
        <v>95</v>
      </c>
      <c r="X1140" t="s">
        <v>6883</v>
      </c>
      <c r="Y1140" s="49">
        <v>1139</v>
      </c>
    </row>
    <row r="1141" spans="1:25">
      <c r="A1141" s="49" t="s">
        <v>47</v>
      </c>
      <c r="B1141" s="49" t="str">
        <f>IFERROR(IF(A1141="","",A1141&amp;COUNTIF(A$2:A1141,A1141)),"")</f>
        <v>経済・経営33</v>
      </c>
      <c r="C1141">
        <v>77</v>
      </c>
      <c r="D1141">
        <v>1140</v>
      </c>
      <c r="F1141" t="s">
        <v>46</v>
      </c>
      <c r="G1141" t="s">
        <v>6855</v>
      </c>
      <c r="H1141" t="s">
        <v>2765</v>
      </c>
      <c r="K1141" s="50">
        <v>9784320096493</v>
      </c>
      <c r="L1141" t="s">
        <v>115</v>
      </c>
      <c r="M1141" s="49" t="s">
        <v>116</v>
      </c>
      <c r="O1141" s="49" t="s">
        <v>6884</v>
      </c>
      <c r="P1141" t="s">
        <v>6885</v>
      </c>
      <c r="Q1141" s="51">
        <v>12000</v>
      </c>
      <c r="R1141" s="51">
        <v>13200</v>
      </c>
      <c r="S1141" t="s">
        <v>6886</v>
      </c>
      <c r="T1141" t="s">
        <v>3898</v>
      </c>
      <c r="U1141" t="s">
        <v>3563</v>
      </c>
      <c r="V1141" t="s">
        <v>6887</v>
      </c>
      <c r="W1141" t="s">
        <v>95</v>
      </c>
      <c r="X1141" t="s">
        <v>6888</v>
      </c>
      <c r="Y1141" s="49">
        <v>1140</v>
      </c>
    </row>
    <row r="1142" spans="1:25">
      <c r="A1142" s="49" t="s">
        <v>47</v>
      </c>
      <c r="B1142" s="49" t="str">
        <f>IFERROR(IF(A1142="","",A1142&amp;COUNTIF(A$2:A1142,A1142)),"")</f>
        <v>経済・経営34</v>
      </c>
      <c r="C1142">
        <v>77</v>
      </c>
      <c r="D1142">
        <v>1141</v>
      </c>
      <c r="F1142" t="s">
        <v>46</v>
      </c>
      <c r="G1142" t="s">
        <v>6855</v>
      </c>
      <c r="H1142" t="s">
        <v>2765</v>
      </c>
      <c r="K1142" s="50">
        <v>9784771037083</v>
      </c>
      <c r="L1142" t="s">
        <v>1199</v>
      </c>
      <c r="M1142" s="49" t="s">
        <v>1200</v>
      </c>
      <c r="O1142" s="49" t="s">
        <v>6889</v>
      </c>
      <c r="P1142" t="s">
        <v>6890</v>
      </c>
      <c r="Q1142" s="51">
        <v>3800</v>
      </c>
      <c r="R1142" s="51">
        <v>4180</v>
      </c>
      <c r="S1142" t="s">
        <v>6891</v>
      </c>
      <c r="T1142" t="s">
        <v>3369</v>
      </c>
      <c r="U1142" t="s">
        <v>1785</v>
      </c>
      <c r="V1142" t="s">
        <v>6892</v>
      </c>
      <c r="W1142" t="s">
        <v>95</v>
      </c>
      <c r="X1142" t="s">
        <v>6893</v>
      </c>
      <c r="Y1142" s="49">
        <v>1141</v>
      </c>
    </row>
    <row r="1143" spans="1:25">
      <c r="A1143" s="49" t="s">
        <v>47</v>
      </c>
      <c r="B1143" s="49" t="str">
        <f>IFERROR(IF(A1143="","",A1143&amp;COUNTIF(A$2:A1143,A1143)),"")</f>
        <v>経済・経営35</v>
      </c>
      <c r="C1143">
        <v>77</v>
      </c>
      <c r="D1143">
        <v>1142</v>
      </c>
      <c r="F1143" t="s">
        <v>46</v>
      </c>
      <c r="G1143" t="s">
        <v>6855</v>
      </c>
      <c r="H1143" t="s">
        <v>2765</v>
      </c>
      <c r="K1143" s="50">
        <v>9784771034488</v>
      </c>
      <c r="L1143" t="s">
        <v>1199</v>
      </c>
      <c r="M1143" s="49" t="s">
        <v>1200</v>
      </c>
      <c r="O1143" s="49" t="s">
        <v>6894</v>
      </c>
      <c r="P1143" t="s">
        <v>6895</v>
      </c>
      <c r="Q1143" s="51">
        <v>6800</v>
      </c>
      <c r="R1143" s="51">
        <v>7480</v>
      </c>
      <c r="S1143" t="s">
        <v>6896</v>
      </c>
      <c r="T1143" t="s">
        <v>3640</v>
      </c>
      <c r="U1143" t="s">
        <v>2873</v>
      </c>
      <c r="V1143" t="s">
        <v>6897</v>
      </c>
      <c r="W1143" t="s">
        <v>95</v>
      </c>
      <c r="X1143" t="s">
        <v>6898</v>
      </c>
      <c r="Y1143" s="49">
        <v>1142</v>
      </c>
    </row>
    <row r="1144" spans="1:25">
      <c r="A1144" s="49" t="s">
        <v>47</v>
      </c>
      <c r="B1144" s="49" t="str">
        <f>IFERROR(IF(A1144="","",A1144&amp;COUNTIF(A$2:A1144,A1144)),"")</f>
        <v>経済・経営36</v>
      </c>
      <c r="C1144">
        <v>77</v>
      </c>
      <c r="D1144">
        <v>1143</v>
      </c>
      <c r="F1144" t="s">
        <v>46</v>
      </c>
      <c r="G1144" t="s">
        <v>6855</v>
      </c>
      <c r="H1144" t="s">
        <v>2765</v>
      </c>
      <c r="K1144" s="50">
        <v>9784771034358</v>
      </c>
      <c r="L1144" t="s">
        <v>1199</v>
      </c>
      <c r="M1144" s="49" t="s">
        <v>1200</v>
      </c>
      <c r="O1144" s="49" t="s">
        <v>6899</v>
      </c>
      <c r="P1144" t="s">
        <v>6900</v>
      </c>
      <c r="Q1144" s="51">
        <v>8800</v>
      </c>
      <c r="R1144" s="51">
        <v>9680</v>
      </c>
      <c r="S1144" t="s">
        <v>6901</v>
      </c>
      <c r="T1144" t="s">
        <v>3640</v>
      </c>
      <c r="U1144" t="s">
        <v>635</v>
      </c>
      <c r="V1144" t="s">
        <v>6902</v>
      </c>
      <c r="W1144" t="s">
        <v>95</v>
      </c>
      <c r="X1144" t="s">
        <v>6903</v>
      </c>
      <c r="Y1144" s="49">
        <v>1143</v>
      </c>
    </row>
    <row r="1145" spans="1:25">
      <c r="A1145" s="49" t="s">
        <v>47</v>
      </c>
      <c r="B1145" s="49" t="str">
        <f>IFERROR(IF(A1145="","",A1145&amp;COUNTIF(A$2:A1145,A1145)),"")</f>
        <v>経済・経営37</v>
      </c>
      <c r="C1145">
        <v>77</v>
      </c>
      <c r="D1145">
        <v>1144</v>
      </c>
      <c r="F1145" t="s">
        <v>46</v>
      </c>
      <c r="G1145" t="s">
        <v>6855</v>
      </c>
      <c r="H1145" t="s">
        <v>2765</v>
      </c>
      <c r="K1145" s="50">
        <v>9784771027992</v>
      </c>
      <c r="L1145" t="s">
        <v>1199</v>
      </c>
      <c r="M1145" s="49" t="s">
        <v>1200</v>
      </c>
      <c r="O1145" s="49" t="s">
        <v>6904</v>
      </c>
      <c r="P1145" t="s">
        <v>6905</v>
      </c>
      <c r="Q1145" s="51">
        <v>9000</v>
      </c>
      <c r="R1145" s="51">
        <v>9900</v>
      </c>
      <c r="S1145" t="s">
        <v>6906</v>
      </c>
      <c r="T1145" t="s">
        <v>6907</v>
      </c>
      <c r="U1145" t="s">
        <v>6908</v>
      </c>
      <c r="V1145" t="s">
        <v>6909</v>
      </c>
      <c r="W1145" t="s">
        <v>95</v>
      </c>
      <c r="X1145" t="s">
        <v>6910</v>
      </c>
      <c r="Y1145" s="49">
        <v>1144</v>
      </c>
    </row>
    <row r="1146" spans="1:25">
      <c r="A1146" s="49" t="s">
        <v>47</v>
      </c>
      <c r="B1146" s="49" t="str">
        <f>IFERROR(IF(A1146="","",A1146&amp;COUNTIF(A$2:A1146,A1146)),"")</f>
        <v>経済・経営38</v>
      </c>
      <c r="C1146">
        <v>77</v>
      </c>
      <c r="D1146">
        <v>1145</v>
      </c>
      <c r="F1146" t="s">
        <v>46</v>
      </c>
      <c r="G1146" t="s">
        <v>6855</v>
      </c>
      <c r="H1146" t="s">
        <v>2765</v>
      </c>
      <c r="K1146" s="50">
        <v>9784502437311</v>
      </c>
      <c r="L1146" t="s">
        <v>2640</v>
      </c>
      <c r="M1146" s="49" t="s">
        <v>2641</v>
      </c>
      <c r="O1146" s="49" t="s">
        <v>6911</v>
      </c>
      <c r="P1146" t="s">
        <v>6912</v>
      </c>
      <c r="Q1146" s="51">
        <v>2800</v>
      </c>
      <c r="R1146" s="51">
        <v>3080</v>
      </c>
      <c r="S1146" t="s">
        <v>6913</v>
      </c>
      <c r="T1146" t="s">
        <v>6914</v>
      </c>
      <c r="U1146" t="s">
        <v>6915</v>
      </c>
      <c r="V1146" t="s">
        <v>6916</v>
      </c>
      <c r="W1146" t="s">
        <v>95</v>
      </c>
      <c r="X1146" t="s">
        <v>6917</v>
      </c>
      <c r="Y1146" s="49">
        <v>1145</v>
      </c>
    </row>
    <row r="1147" spans="1:25">
      <c r="A1147" s="49" t="s">
        <v>47</v>
      </c>
      <c r="B1147" s="49" t="str">
        <f>IFERROR(IF(A1147="","",A1147&amp;COUNTIF(A$2:A1147,A1147)),"")</f>
        <v>経済・経営39</v>
      </c>
      <c r="C1147">
        <v>77</v>
      </c>
      <c r="D1147">
        <v>1146</v>
      </c>
      <c r="F1147" t="s">
        <v>46</v>
      </c>
      <c r="G1147" t="s">
        <v>6855</v>
      </c>
      <c r="H1147" t="s">
        <v>2765</v>
      </c>
      <c r="K1147" s="50">
        <v>9784495210137</v>
      </c>
      <c r="L1147" t="s">
        <v>2855</v>
      </c>
      <c r="M1147" s="49" t="s">
        <v>2856</v>
      </c>
      <c r="O1147" s="49" t="s">
        <v>6918</v>
      </c>
      <c r="P1147" t="s">
        <v>6919</v>
      </c>
      <c r="Q1147" s="51">
        <v>13000</v>
      </c>
      <c r="R1147" s="51">
        <v>14300</v>
      </c>
      <c r="S1147" t="s">
        <v>6920</v>
      </c>
      <c r="T1147" t="s">
        <v>3381</v>
      </c>
      <c r="U1147" t="s">
        <v>6921</v>
      </c>
      <c r="V1147" t="s">
        <v>6922</v>
      </c>
      <c r="W1147" t="s">
        <v>95</v>
      </c>
      <c r="X1147" t="s">
        <v>6923</v>
      </c>
      <c r="Y1147" s="49">
        <v>1146</v>
      </c>
    </row>
    <row r="1148" spans="1:25">
      <c r="A1148" s="49" t="s">
        <v>47</v>
      </c>
      <c r="B1148" s="49" t="str">
        <f>IFERROR(IF(A1148="","",A1148&amp;COUNTIF(A$2:A1148,A1148)),"")</f>
        <v>経済・経営40</v>
      </c>
      <c r="C1148">
        <v>77</v>
      </c>
      <c r="D1148">
        <v>1147</v>
      </c>
      <c r="F1148" t="s">
        <v>46</v>
      </c>
      <c r="G1148" t="s">
        <v>6855</v>
      </c>
      <c r="H1148" t="s">
        <v>2765</v>
      </c>
      <c r="K1148" s="50">
        <v>9784492371176</v>
      </c>
      <c r="L1148" t="s">
        <v>2862</v>
      </c>
      <c r="M1148" s="49" t="s">
        <v>2863</v>
      </c>
      <c r="O1148" s="49" t="s">
        <v>6924</v>
      </c>
      <c r="P1148" t="s">
        <v>6925</v>
      </c>
      <c r="Q1148" s="51">
        <v>6000</v>
      </c>
      <c r="R1148" s="51">
        <v>6600</v>
      </c>
      <c r="S1148" t="s">
        <v>6926</v>
      </c>
      <c r="T1148" t="s">
        <v>6927</v>
      </c>
      <c r="U1148" t="s">
        <v>6928</v>
      </c>
      <c r="V1148" t="s">
        <v>6929</v>
      </c>
      <c r="W1148" t="s">
        <v>95</v>
      </c>
      <c r="X1148" t="s">
        <v>6930</v>
      </c>
      <c r="Y1148" s="49">
        <v>1147</v>
      </c>
    </row>
    <row r="1149" spans="1:25">
      <c r="A1149" s="49" t="s">
        <v>47</v>
      </c>
      <c r="B1149" s="49" t="str">
        <f>IFERROR(IF(A1149="","",A1149&amp;COUNTIF(A$2:A1149,A1149)),"")</f>
        <v>経済・経営41</v>
      </c>
      <c r="C1149">
        <v>77</v>
      </c>
      <c r="D1149">
        <v>1148</v>
      </c>
      <c r="F1149" t="s">
        <v>46</v>
      </c>
      <c r="G1149" t="s">
        <v>6855</v>
      </c>
      <c r="H1149" t="s">
        <v>2765</v>
      </c>
      <c r="K1149" s="50">
        <v>9784492701508</v>
      </c>
      <c r="L1149" t="s">
        <v>2862</v>
      </c>
      <c r="M1149" s="49" t="s">
        <v>2863</v>
      </c>
      <c r="O1149" s="49" t="s">
        <v>6931</v>
      </c>
      <c r="P1149" t="s">
        <v>6932</v>
      </c>
      <c r="Q1149" s="51">
        <v>4500</v>
      </c>
      <c r="R1149" s="51">
        <v>4950</v>
      </c>
      <c r="S1149" t="s">
        <v>6933</v>
      </c>
      <c r="T1149" t="s">
        <v>4940</v>
      </c>
      <c r="U1149" t="s">
        <v>2130</v>
      </c>
      <c r="V1149" t="s">
        <v>6934</v>
      </c>
      <c r="W1149" t="s">
        <v>95</v>
      </c>
      <c r="X1149" t="s">
        <v>6935</v>
      </c>
      <c r="Y1149" s="49">
        <v>1148</v>
      </c>
    </row>
    <row r="1150" spans="1:25">
      <c r="A1150" s="49" t="s">
        <v>47</v>
      </c>
      <c r="B1150" s="49" t="str">
        <f>IFERROR(IF(A1150="","",A1150&amp;COUNTIF(A$2:A1150,A1150)),"")</f>
        <v>経済・経営42</v>
      </c>
      <c r="C1150">
        <v>78</v>
      </c>
      <c r="D1150">
        <v>1149</v>
      </c>
      <c r="F1150" t="s">
        <v>46</v>
      </c>
      <c r="G1150" t="s">
        <v>6855</v>
      </c>
      <c r="H1150" t="s">
        <v>2765</v>
      </c>
      <c r="K1150" s="50">
        <v>9784492654859</v>
      </c>
      <c r="L1150" t="s">
        <v>2862</v>
      </c>
      <c r="M1150" s="49" t="s">
        <v>2863</v>
      </c>
      <c r="O1150" s="49" t="s">
        <v>6936</v>
      </c>
      <c r="P1150" t="s">
        <v>6937</v>
      </c>
      <c r="Q1150" s="51">
        <v>4500</v>
      </c>
      <c r="R1150" s="51">
        <v>4950</v>
      </c>
      <c r="S1150" t="s">
        <v>6938</v>
      </c>
      <c r="T1150" t="s">
        <v>4341</v>
      </c>
      <c r="U1150" t="s">
        <v>6939</v>
      </c>
      <c r="V1150" t="s">
        <v>6940</v>
      </c>
      <c r="W1150" t="s">
        <v>95</v>
      </c>
      <c r="X1150" t="s">
        <v>6941</v>
      </c>
      <c r="Y1150" s="49">
        <v>1149</v>
      </c>
    </row>
    <row r="1151" spans="1:25">
      <c r="A1151" s="49" t="s">
        <v>47</v>
      </c>
      <c r="B1151" s="49" t="str">
        <f>IFERROR(IF(A1151="","",A1151&amp;COUNTIF(A$2:A1151,A1151)),"")</f>
        <v>経済・経営43</v>
      </c>
      <c r="C1151">
        <v>78</v>
      </c>
      <c r="D1151">
        <v>1150</v>
      </c>
      <c r="F1151" t="s">
        <v>46</v>
      </c>
      <c r="G1151" t="s">
        <v>6855</v>
      </c>
      <c r="H1151" t="s">
        <v>2765</v>
      </c>
      <c r="K1151" s="50">
        <v>9784492534342</v>
      </c>
      <c r="L1151" t="s">
        <v>2862</v>
      </c>
      <c r="M1151" s="49" t="s">
        <v>2863</v>
      </c>
      <c r="O1151" s="49" t="s">
        <v>6942</v>
      </c>
      <c r="P1151" t="s">
        <v>6943</v>
      </c>
      <c r="Q1151" s="51">
        <v>5000</v>
      </c>
      <c r="R1151" s="51">
        <v>5500</v>
      </c>
      <c r="S1151" t="s">
        <v>6944</v>
      </c>
      <c r="T1151" t="s">
        <v>3768</v>
      </c>
      <c r="U1151" t="s">
        <v>1397</v>
      </c>
      <c r="V1151" t="s">
        <v>6945</v>
      </c>
      <c r="W1151" t="s">
        <v>95</v>
      </c>
      <c r="X1151" t="s">
        <v>6946</v>
      </c>
      <c r="Y1151" s="49">
        <v>1150</v>
      </c>
    </row>
    <row r="1152" spans="1:25">
      <c r="A1152" s="49" t="s">
        <v>47</v>
      </c>
      <c r="B1152" s="49" t="str">
        <f>IFERROR(IF(A1152="","",A1152&amp;COUNTIF(A$2:A1152,A1152)),"")</f>
        <v>経済・経営44</v>
      </c>
      <c r="C1152">
        <v>78</v>
      </c>
      <c r="D1152">
        <v>1151</v>
      </c>
      <c r="F1152" t="s">
        <v>46</v>
      </c>
      <c r="G1152" t="s">
        <v>6855</v>
      </c>
      <c r="H1152" t="s">
        <v>2765</v>
      </c>
      <c r="K1152" s="50">
        <v>9784492503317</v>
      </c>
      <c r="L1152" t="s">
        <v>2862</v>
      </c>
      <c r="M1152" s="49" t="s">
        <v>2863</v>
      </c>
      <c r="O1152" s="49" t="s">
        <v>6947</v>
      </c>
      <c r="P1152" t="s">
        <v>6948</v>
      </c>
      <c r="Q1152" s="51">
        <v>5600</v>
      </c>
      <c r="R1152" s="51">
        <v>6160</v>
      </c>
      <c r="S1152" t="s">
        <v>6949</v>
      </c>
      <c r="T1152" t="s">
        <v>3556</v>
      </c>
      <c r="U1152" t="s">
        <v>4568</v>
      </c>
      <c r="V1152" t="s">
        <v>6950</v>
      </c>
      <c r="W1152" t="s">
        <v>95</v>
      </c>
      <c r="X1152" t="s">
        <v>6951</v>
      </c>
      <c r="Y1152" s="49">
        <v>1151</v>
      </c>
    </row>
    <row r="1153" spans="1:25">
      <c r="A1153" s="49" t="s">
        <v>47</v>
      </c>
      <c r="B1153" s="49" t="str">
        <f>IFERROR(IF(A1153="","",A1153&amp;COUNTIF(A$2:A1153,A1153)),"")</f>
        <v>経済・経営45</v>
      </c>
      <c r="C1153">
        <v>78</v>
      </c>
      <c r="D1153">
        <v>1152</v>
      </c>
      <c r="F1153" t="s">
        <v>46</v>
      </c>
      <c r="G1153" t="s">
        <v>6855</v>
      </c>
      <c r="H1153" t="s">
        <v>2765</v>
      </c>
      <c r="K1153" s="50">
        <v>9784492314869</v>
      </c>
      <c r="L1153" t="s">
        <v>2862</v>
      </c>
      <c r="M1153" s="49" t="s">
        <v>2863</v>
      </c>
      <c r="O1153" s="49" t="s">
        <v>6952</v>
      </c>
      <c r="P1153" t="s">
        <v>6953</v>
      </c>
      <c r="Q1153" s="51">
        <v>4500</v>
      </c>
      <c r="R1153" s="51">
        <v>4950</v>
      </c>
      <c r="S1153" t="s">
        <v>6954</v>
      </c>
      <c r="T1153" t="s">
        <v>4099</v>
      </c>
      <c r="U1153" t="s">
        <v>466</v>
      </c>
      <c r="V1153" t="s">
        <v>6955</v>
      </c>
      <c r="W1153" t="s">
        <v>95</v>
      </c>
      <c r="X1153" t="s">
        <v>6956</v>
      </c>
      <c r="Y1153" s="49">
        <v>1152</v>
      </c>
    </row>
    <row r="1154" spans="1:25">
      <c r="A1154" s="49" t="s">
        <v>47</v>
      </c>
      <c r="B1154" s="49" t="str">
        <f>IFERROR(IF(A1154="","",A1154&amp;COUNTIF(A$2:A1154,A1154)),"")</f>
        <v>経済・経営46</v>
      </c>
      <c r="C1154">
        <v>78</v>
      </c>
      <c r="D1154">
        <v>1153</v>
      </c>
      <c r="F1154" t="s">
        <v>46</v>
      </c>
      <c r="G1154" t="s">
        <v>6855</v>
      </c>
      <c r="H1154" t="s">
        <v>2765</v>
      </c>
      <c r="K1154" s="50">
        <v>9784492315163</v>
      </c>
      <c r="L1154" t="s">
        <v>2862</v>
      </c>
      <c r="M1154" s="49" t="s">
        <v>2863</v>
      </c>
      <c r="O1154" s="49" t="s">
        <v>6957</v>
      </c>
      <c r="P1154" t="s">
        <v>6958</v>
      </c>
      <c r="Q1154" s="51">
        <v>5400</v>
      </c>
      <c r="R1154" s="51">
        <v>5940</v>
      </c>
      <c r="S1154" t="s">
        <v>6959</v>
      </c>
      <c r="T1154" t="s">
        <v>4378</v>
      </c>
      <c r="U1154" t="s">
        <v>6960</v>
      </c>
      <c r="V1154" t="s">
        <v>6961</v>
      </c>
      <c r="W1154" t="s">
        <v>95</v>
      </c>
      <c r="X1154" t="s">
        <v>6962</v>
      </c>
      <c r="Y1154" s="49">
        <v>1153</v>
      </c>
    </row>
    <row r="1155" spans="1:25">
      <c r="A1155" s="49" t="s">
        <v>47</v>
      </c>
      <c r="B1155" s="49" t="str">
        <f>IFERROR(IF(A1155="","",A1155&amp;COUNTIF(A$2:A1155,A1155)),"")</f>
        <v>経済・経営47</v>
      </c>
      <c r="C1155">
        <v>78</v>
      </c>
      <c r="D1155">
        <v>1154</v>
      </c>
      <c r="F1155" t="s">
        <v>46</v>
      </c>
      <c r="G1155" t="s">
        <v>6855</v>
      </c>
      <c r="H1155" t="s">
        <v>2765</v>
      </c>
      <c r="K1155" s="50">
        <v>9784815810597</v>
      </c>
      <c r="L1155" t="s">
        <v>1902</v>
      </c>
      <c r="M1155" s="49" t="s">
        <v>1903</v>
      </c>
      <c r="O1155" s="49" t="s">
        <v>6963</v>
      </c>
      <c r="P1155" t="s">
        <v>6964</v>
      </c>
      <c r="Q1155" s="51">
        <v>7200</v>
      </c>
      <c r="R1155" s="51">
        <v>7920</v>
      </c>
      <c r="S1155" t="s">
        <v>6965</v>
      </c>
      <c r="T1155" s="17">
        <v>44593</v>
      </c>
      <c r="U1155" t="s">
        <v>6966</v>
      </c>
      <c r="V1155" t="s">
        <v>6967</v>
      </c>
      <c r="W1155" t="s">
        <v>95</v>
      </c>
      <c r="X1155" t="s">
        <v>6968</v>
      </c>
      <c r="Y1155" s="49">
        <v>1154</v>
      </c>
    </row>
    <row r="1156" spans="1:25">
      <c r="A1156" s="49" t="s">
        <v>47</v>
      </c>
      <c r="B1156" s="49" t="str">
        <f>IFERROR(IF(A1156="","",A1156&amp;COUNTIF(A$2:A1156,A1156)),"")</f>
        <v>経済・経営48</v>
      </c>
      <c r="C1156">
        <v>78</v>
      </c>
      <c r="D1156">
        <v>1155</v>
      </c>
      <c r="F1156" t="s">
        <v>46</v>
      </c>
      <c r="G1156" t="s">
        <v>6855</v>
      </c>
      <c r="H1156" t="s">
        <v>2765</v>
      </c>
      <c r="K1156" s="50">
        <v>9784815809652</v>
      </c>
      <c r="L1156" t="s">
        <v>1902</v>
      </c>
      <c r="M1156" s="49" t="s">
        <v>1903</v>
      </c>
      <c r="O1156" s="49" t="s">
        <v>6969</v>
      </c>
      <c r="P1156" t="s">
        <v>6970</v>
      </c>
      <c r="Q1156" s="51">
        <v>6300</v>
      </c>
      <c r="R1156" s="51">
        <v>6930</v>
      </c>
      <c r="S1156" t="s">
        <v>6971</v>
      </c>
      <c r="T1156" s="17">
        <v>43739</v>
      </c>
      <c r="U1156" t="s">
        <v>4100</v>
      </c>
      <c r="V1156" t="s">
        <v>6972</v>
      </c>
      <c r="W1156" t="s">
        <v>95</v>
      </c>
      <c r="X1156" t="s">
        <v>6973</v>
      </c>
      <c r="Y1156" s="49">
        <v>1155</v>
      </c>
    </row>
    <row r="1157" spans="1:25">
      <c r="A1157" s="49" t="s">
        <v>47</v>
      </c>
      <c r="B1157" s="49" t="str">
        <f>IFERROR(IF(A1157="","",A1157&amp;COUNTIF(A$2:A1157,A1157)),"")</f>
        <v>経済・経営49</v>
      </c>
      <c r="C1157">
        <v>78</v>
      </c>
      <c r="D1157">
        <v>1156</v>
      </c>
      <c r="F1157" t="s">
        <v>46</v>
      </c>
      <c r="G1157" t="s">
        <v>6855</v>
      </c>
      <c r="H1157" t="s">
        <v>2765</v>
      </c>
      <c r="K1157" s="50">
        <v>9784815808624</v>
      </c>
      <c r="L1157" t="s">
        <v>1902</v>
      </c>
      <c r="M1157" s="49" t="s">
        <v>1903</v>
      </c>
      <c r="O1157" s="49" t="s">
        <v>6974</v>
      </c>
      <c r="P1157" t="s">
        <v>6975</v>
      </c>
      <c r="Q1157" s="51">
        <v>5400</v>
      </c>
      <c r="R1157" s="51">
        <v>5940</v>
      </c>
      <c r="S1157" t="s">
        <v>6976</v>
      </c>
      <c r="T1157" s="17">
        <v>42795</v>
      </c>
      <c r="U1157" t="s">
        <v>1965</v>
      </c>
      <c r="V1157" t="s">
        <v>6977</v>
      </c>
      <c r="W1157" t="s">
        <v>95</v>
      </c>
      <c r="X1157" t="s">
        <v>6978</v>
      </c>
      <c r="Y1157" s="49">
        <v>1156</v>
      </c>
    </row>
    <row r="1158" spans="1:25">
      <c r="A1158" s="49" t="s">
        <v>47</v>
      </c>
      <c r="B1158" s="49" t="str">
        <f>IFERROR(IF(A1158="","",A1158&amp;COUNTIF(A$2:A1158,A1158)),"")</f>
        <v>経済・経営50</v>
      </c>
      <c r="C1158">
        <v>78</v>
      </c>
      <c r="D1158">
        <v>1157</v>
      </c>
      <c r="F1158" t="s">
        <v>46</v>
      </c>
      <c r="G1158" t="s">
        <v>6855</v>
      </c>
      <c r="H1158" t="s">
        <v>2765</v>
      </c>
      <c r="K1158" s="50">
        <v>9784815810757</v>
      </c>
      <c r="L1158" t="s">
        <v>1902</v>
      </c>
      <c r="M1158" s="49" t="s">
        <v>1903</v>
      </c>
      <c r="O1158" s="49" t="s">
        <v>6979</v>
      </c>
      <c r="P1158" t="s">
        <v>6980</v>
      </c>
      <c r="Q1158" s="51">
        <v>5400</v>
      </c>
      <c r="R1158" s="51">
        <v>5940</v>
      </c>
      <c r="S1158" t="s">
        <v>6981</v>
      </c>
      <c r="T1158" s="17">
        <v>44652</v>
      </c>
      <c r="U1158" t="s">
        <v>1745</v>
      </c>
      <c r="V1158" t="s">
        <v>6982</v>
      </c>
      <c r="W1158" t="s">
        <v>95</v>
      </c>
      <c r="X1158" t="s">
        <v>6983</v>
      </c>
      <c r="Y1158" s="49">
        <v>1157</v>
      </c>
    </row>
    <row r="1159" spans="1:25">
      <c r="A1159" s="49" t="s">
        <v>47</v>
      </c>
      <c r="B1159" s="49" t="str">
        <f>IFERROR(IF(A1159="","",A1159&amp;COUNTIF(A$2:A1159,A1159)),"")</f>
        <v>経済・経営51</v>
      </c>
      <c r="C1159">
        <v>78</v>
      </c>
      <c r="D1159">
        <v>1158</v>
      </c>
      <c r="F1159" t="s">
        <v>46</v>
      </c>
      <c r="G1159" t="s">
        <v>6855</v>
      </c>
      <c r="H1159" t="s">
        <v>2765</v>
      </c>
      <c r="K1159" s="50">
        <v>9784815810740</v>
      </c>
      <c r="L1159" t="s">
        <v>1902</v>
      </c>
      <c r="M1159" s="49" t="s">
        <v>1903</v>
      </c>
      <c r="O1159" s="49" t="s">
        <v>6984</v>
      </c>
      <c r="P1159" t="s">
        <v>6985</v>
      </c>
      <c r="Q1159" s="51">
        <v>5400</v>
      </c>
      <c r="R1159" s="51">
        <v>5940</v>
      </c>
      <c r="S1159" t="s">
        <v>6986</v>
      </c>
      <c r="T1159" s="17">
        <v>44652</v>
      </c>
      <c r="U1159" t="s">
        <v>6987</v>
      </c>
      <c r="V1159" t="s">
        <v>6988</v>
      </c>
      <c r="W1159" t="s">
        <v>95</v>
      </c>
      <c r="X1159" t="s">
        <v>6989</v>
      </c>
      <c r="Y1159" s="49">
        <v>1158</v>
      </c>
    </row>
    <row r="1160" spans="1:25">
      <c r="A1160" s="49" t="s">
        <v>47</v>
      </c>
      <c r="B1160" s="49" t="str">
        <f>IFERROR(IF(A1160="","",A1160&amp;COUNTIF(A$2:A1160,A1160)),"")</f>
        <v>経済・経営52</v>
      </c>
      <c r="C1160">
        <v>78</v>
      </c>
      <c r="D1160">
        <v>1159</v>
      </c>
      <c r="F1160" t="s">
        <v>46</v>
      </c>
      <c r="G1160" t="s">
        <v>6855</v>
      </c>
      <c r="H1160" t="s">
        <v>2765</v>
      </c>
      <c r="K1160" s="50">
        <v>9784815810764</v>
      </c>
      <c r="L1160" t="s">
        <v>1902</v>
      </c>
      <c r="M1160" s="49" t="s">
        <v>1903</v>
      </c>
      <c r="O1160" s="49" t="s">
        <v>6990</v>
      </c>
      <c r="P1160" t="s">
        <v>6991</v>
      </c>
      <c r="Q1160" s="51">
        <v>15000</v>
      </c>
      <c r="R1160" s="51">
        <v>16500</v>
      </c>
      <c r="S1160" t="s">
        <v>6992</v>
      </c>
      <c r="T1160" s="17">
        <v>44652</v>
      </c>
      <c r="U1160" t="s">
        <v>6993</v>
      </c>
      <c r="V1160" t="s">
        <v>6994</v>
      </c>
      <c r="W1160" t="s">
        <v>95</v>
      </c>
      <c r="X1160" t="s">
        <v>6995</v>
      </c>
      <c r="Y1160" s="49">
        <v>1159</v>
      </c>
    </row>
    <row r="1161" spans="1:25">
      <c r="A1161" s="49" t="s">
        <v>47</v>
      </c>
      <c r="B1161" s="49" t="str">
        <f>IFERROR(IF(A1161="","",A1161&amp;COUNTIF(A$2:A1161,A1161)),"")</f>
        <v>経済・経営53</v>
      </c>
      <c r="C1161">
        <v>78</v>
      </c>
      <c r="D1161">
        <v>1160</v>
      </c>
      <c r="F1161" t="s">
        <v>46</v>
      </c>
      <c r="G1161" t="s">
        <v>6855</v>
      </c>
      <c r="H1161" t="s">
        <v>2765</v>
      </c>
      <c r="K1161" s="50">
        <v>9784815810771</v>
      </c>
      <c r="L1161" t="s">
        <v>1902</v>
      </c>
      <c r="M1161" s="49" t="s">
        <v>1903</v>
      </c>
      <c r="O1161" s="49" t="s">
        <v>6996</v>
      </c>
      <c r="P1161" t="s">
        <v>6997</v>
      </c>
      <c r="Q1161" s="51">
        <v>6500</v>
      </c>
      <c r="R1161" s="51">
        <v>7150</v>
      </c>
      <c r="S1161" t="s">
        <v>6998</v>
      </c>
      <c r="T1161" s="17">
        <v>44652</v>
      </c>
      <c r="U1161" t="s">
        <v>1425</v>
      </c>
      <c r="V1161" t="s">
        <v>6999</v>
      </c>
      <c r="W1161" t="s">
        <v>95</v>
      </c>
      <c r="X1161" t="s">
        <v>7000</v>
      </c>
      <c r="Y1161" s="49">
        <v>1160</v>
      </c>
    </row>
    <row r="1162" spans="1:25">
      <c r="A1162" s="49" t="s">
        <v>47</v>
      </c>
      <c r="B1162" s="49" t="str">
        <f>IFERROR(IF(A1162="","",A1162&amp;COUNTIF(A$2:A1162,A1162)),"")</f>
        <v>経済・経営54</v>
      </c>
      <c r="C1162">
        <v>78</v>
      </c>
      <c r="D1162">
        <v>1161</v>
      </c>
      <c r="F1162" t="s">
        <v>46</v>
      </c>
      <c r="G1162" t="s">
        <v>6855</v>
      </c>
      <c r="H1162" t="s">
        <v>2765</v>
      </c>
      <c r="K1162" s="50">
        <v>9784561923060</v>
      </c>
      <c r="L1162" t="s">
        <v>2881</v>
      </c>
      <c r="M1162" s="49" t="s">
        <v>2882</v>
      </c>
      <c r="O1162" s="49" t="s">
        <v>7001</v>
      </c>
      <c r="P1162" t="s">
        <v>7002</v>
      </c>
      <c r="Q1162" s="51">
        <v>3636</v>
      </c>
      <c r="R1162" s="51">
        <v>4000</v>
      </c>
      <c r="S1162" t="s">
        <v>7003</v>
      </c>
      <c r="T1162" s="17">
        <v>44197</v>
      </c>
      <c r="U1162" t="s">
        <v>7004</v>
      </c>
      <c r="V1162" t="s">
        <v>7005</v>
      </c>
      <c r="W1162" t="s">
        <v>95</v>
      </c>
      <c r="X1162" t="s">
        <v>7006</v>
      </c>
      <c r="Y1162" s="49">
        <v>1161</v>
      </c>
    </row>
    <row r="1163" spans="1:25">
      <c r="A1163" s="49" t="s">
        <v>47</v>
      </c>
      <c r="B1163" s="49" t="str">
        <f>IFERROR(IF(A1163="","",A1163&amp;COUNTIF(A$2:A1163,A1163)),"")</f>
        <v>経済・経営55</v>
      </c>
      <c r="C1163">
        <v>78</v>
      </c>
      <c r="D1163">
        <v>1162</v>
      </c>
      <c r="F1163" t="s">
        <v>46</v>
      </c>
      <c r="G1163" t="s">
        <v>6855</v>
      </c>
      <c r="H1163" t="s">
        <v>2765</v>
      </c>
      <c r="K1163" s="50">
        <v>9784561161868</v>
      </c>
      <c r="L1163" t="s">
        <v>2881</v>
      </c>
      <c r="M1163" s="49" t="s">
        <v>2882</v>
      </c>
      <c r="O1163" s="49" t="s">
        <v>7007</v>
      </c>
      <c r="P1163" t="s">
        <v>7008</v>
      </c>
      <c r="Q1163" s="51">
        <v>3364</v>
      </c>
      <c r="R1163" s="51">
        <v>3700</v>
      </c>
      <c r="S1163" t="s">
        <v>7009</v>
      </c>
      <c r="T1163" s="17">
        <v>44743</v>
      </c>
      <c r="U1163" t="s">
        <v>7010</v>
      </c>
      <c r="V1163" t="s">
        <v>7011</v>
      </c>
      <c r="W1163" t="s">
        <v>95</v>
      </c>
      <c r="X1163" t="s">
        <v>7012</v>
      </c>
      <c r="Y1163" s="49">
        <v>1162</v>
      </c>
    </row>
    <row r="1164" spans="1:25">
      <c r="A1164" s="49" t="s">
        <v>47</v>
      </c>
      <c r="B1164" s="49" t="str">
        <f>IFERROR(IF(A1164="","",A1164&amp;COUNTIF(A$2:A1164,A1164)),"")</f>
        <v>経済・経営56</v>
      </c>
      <c r="C1164">
        <v>78</v>
      </c>
      <c r="D1164">
        <v>1163</v>
      </c>
      <c r="F1164" t="s">
        <v>46</v>
      </c>
      <c r="G1164" t="s">
        <v>6855</v>
      </c>
      <c r="H1164" t="s">
        <v>2765</v>
      </c>
      <c r="K1164" s="50">
        <v>9784621307472</v>
      </c>
      <c r="L1164" t="s">
        <v>303</v>
      </c>
      <c r="M1164" s="49" t="s">
        <v>304</v>
      </c>
      <c r="O1164" s="49" t="s">
        <v>7013</v>
      </c>
      <c r="P1164" t="s">
        <v>7014</v>
      </c>
      <c r="Q1164" s="51">
        <v>8500</v>
      </c>
      <c r="R1164" s="51">
        <v>9350</v>
      </c>
      <c r="S1164" t="s">
        <v>7015</v>
      </c>
      <c r="T1164" t="s">
        <v>3671</v>
      </c>
      <c r="U1164" t="s">
        <v>7016</v>
      </c>
      <c r="V1164" t="s">
        <v>7017</v>
      </c>
      <c r="W1164" t="s">
        <v>95</v>
      </c>
      <c r="X1164" t="s">
        <v>7018</v>
      </c>
      <c r="Y1164" s="49">
        <v>1163</v>
      </c>
    </row>
    <row r="1165" spans="1:25">
      <c r="A1165" s="49" t="s">
        <v>47</v>
      </c>
      <c r="B1165" s="49" t="str">
        <f>IFERROR(IF(A1165="","",A1165&amp;COUNTIF(A$2:A1165,A1165)),"")</f>
        <v>経済・経営57</v>
      </c>
      <c r="C1165">
        <v>78</v>
      </c>
      <c r="D1165">
        <v>1164</v>
      </c>
      <c r="F1165" t="s">
        <v>46</v>
      </c>
      <c r="G1165" t="s">
        <v>6855</v>
      </c>
      <c r="H1165" t="s">
        <v>2765</v>
      </c>
      <c r="K1165" s="50">
        <v>9784621306772</v>
      </c>
      <c r="L1165" t="s">
        <v>303</v>
      </c>
      <c r="M1165" s="49" t="s">
        <v>304</v>
      </c>
      <c r="O1165" s="49" t="s">
        <v>7019</v>
      </c>
      <c r="P1165" t="s">
        <v>7020</v>
      </c>
      <c r="Q1165" s="51">
        <v>7800</v>
      </c>
      <c r="R1165" s="51">
        <v>8580</v>
      </c>
      <c r="S1165" t="s">
        <v>7021</v>
      </c>
      <c r="T1165" t="s">
        <v>3497</v>
      </c>
      <c r="U1165" t="s">
        <v>2177</v>
      </c>
      <c r="V1165" t="s">
        <v>7022</v>
      </c>
      <c r="W1165" t="s">
        <v>95</v>
      </c>
      <c r="X1165" t="s">
        <v>7023</v>
      </c>
      <c r="Y1165" s="49">
        <v>1164</v>
      </c>
    </row>
    <row r="1166" spans="1:25">
      <c r="A1166" s="49" t="s">
        <v>47</v>
      </c>
      <c r="B1166" s="49" t="str">
        <f>IFERROR(IF(A1166="","",A1166&amp;COUNTIF(A$2:A1166,A1166)),"")</f>
        <v>経済・経営58</v>
      </c>
      <c r="C1166">
        <v>79</v>
      </c>
      <c r="D1166">
        <v>1165</v>
      </c>
      <c r="F1166" t="s">
        <v>46</v>
      </c>
      <c r="G1166" t="s">
        <v>6855</v>
      </c>
      <c r="H1166" t="s">
        <v>2765</v>
      </c>
      <c r="K1166" s="50">
        <v>9784621306024</v>
      </c>
      <c r="L1166" t="s">
        <v>303</v>
      </c>
      <c r="M1166" s="49" t="s">
        <v>304</v>
      </c>
      <c r="O1166" s="49" t="s">
        <v>7024</v>
      </c>
      <c r="P1166" t="s">
        <v>7025</v>
      </c>
      <c r="Q1166" s="51">
        <v>22000</v>
      </c>
      <c r="R1166" s="51">
        <v>24200</v>
      </c>
      <c r="S1166" t="s">
        <v>7026</v>
      </c>
      <c r="T1166" t="s">
        <v>3556</v>
      </c>
      <c r="U1166" t="s">
        <v>3690</v>
      </c>
      <c r="V1166" t="s">
        <v>7027</v>
      </c>
      <c r="W1166" t="s">
        <v>95</v>
      </c>
      <c r="X1166" t="s">
        <v>7028</v>
      </c>
      <c r="Y1166" s="49">
        <v>1165</v>
      </c>
    </row>
    <row r="1167" spans="1:25">
      <c r="A1167" s="49" t="s">
        <v>47</v>
      </c>
      <c r="B1167" s="49" t="str">
        <f>IFERROR(IF(A1167="","",A1167&amp;COUNTIF(A$2:A1167,A1167)),"")</f>
        <v>経済・経営59</v>
      </c>
      <c r="C1167">
        <v>79</v>
      </c>
      <c r="D1167">
        <v>1166</v>
      </c>
      <c r="F1167" t="s">
        <v>46</v>
      </c>
      <c r="G1167" t="s">
        <v>6855</v>
      </c>
      <c r="H1167" t="s">
        <v>2765</v>
      </c>
      <c r="K1167" s="50">
        <v>9784623094011</v>
      </c>
      <c r="L1167" t="s">
        <v>1296</v>
      </c>
      <c r="M1167" s="49" t="s">
        <v>1297</v>
      </c>
      <c r="O1167" s="49" t="s">
        <v>7029</v>
      </c>
      <c r="P1167" t="s">
        <v>7030</v>
      </c>
      <c r="Q1167" s="51">
        <v>4500</v>
      </c>
      <c r="R1167" s="51">
        <v>4950</v>
      </c>
      <c r="S1167" t="s">
        <v>7031</v>
      </c>
      <c r="T1167" s="17">
        <v>44621</v>
      </c>
      <c r="U1167" t="s">
        <v>7032</v>
      </c>
      <c r="V1167" t="s">
        <v>7033</v>
      </c>
      <c r="W1167" t="s">
        <v>95</v>
      </c>
      <c r="X1167" t="s">
        <v>7034</v>
      </c>
      <c r="Y1167" s="49">
        <v>1166</v>
      </c>
    </row>
    <row r="1168" spans="1:25">
      <c r="A1168" s="49" t="s">
        <v>47</v>
      </c>
      <c r="B1168" s="49" t="str">
        <f>IFERROR(IF(A1168="","",A1168&amp;COUNTIF(A$2:A1168,A1168)),"")</f>
        <v>経済・経営60</v>
      </c>
      <c r="C1168">
        <v>79</v>
      </c>
      <c r="D1168">
        <v>1167</v>
      </c>
      <c r="F1168" t="s">
        <v>46</v>
      </c>
      <c r="G1168" t="s">
        <v>6855</v>
      </c>
      <c r="H1168" t="s">
        <v>2765</v>
      </c>
      <c r="K1168" s="50">
        <v>9784623094660</v>
      </c>
      <c r="L1168" t="s">
        <v>1296</v>
      </c>
      <c r="M1168" s="49" t="s">
        <v>1297</v>
      </c>
      <c r="O1168" s="49" t="s">
        <v>7035</v>
      </c>
      <c r="P1168" t="s">
        <v>7036</v>
      </c>
      <c r="Q1168" s="51">
        <v>4500</v>
      </c>
      <c r="R1168" s="51">
        <v>4950</v>
      </c>
      <c r="S1168" t="s">
        <v>7037</v>
      </c>
      <c r="T1168" s="18">
        <v>44852</v>
      </c>
      <c r="U1168" t="s">
        <v>2428</v>
      </c>
      <c r="V1168" t="s">
        <v>7038</v>
      </c>
      <c r="W1168" t="s">
        <v>95</v>
      </c>
      <c r="X1168" t="s">
        <v>7039</v>
      </c>
      <c r="Y1168" s="49">
        <v>1167</v>
      </c>
    </row>
    <row r="1169" spans="1:25">
      <c r="A1169" s="49" t="s">
        <v>47</v>
      </c>
      <c r="B1169" s="49" t="str">
        <f>IFERROR(IF(A1169="","",A1169&amp;COUNTIF(A$2:A1169,A1169)),"")</f>
        <v>経済・経営61</v>
      </c>
      <c r="C1169">
        <v>79</v>
      </c>
      <c r="D1169">
        <v>1168</v>
      </c>
      <c r="F1169" t="s">
        <v>46</v>
      </c>
      <c r="G1169" t="s">
        <v>6855</v>
      </c>
      <c r="H1169" t="s">
        <v>2765</v>
      </c>
      <c r="K1169" s="50">
        <v>9784843363522</v>
      </c>
      <c r="L1169" t="s">
        <v>1310</v>
      </c>
      <c r="M1169" s="49" t="s">
        <v>1311</v>
      </c>
      <c r="O1169" s="49" t="s">
        <v>7040</v>
      </c>
      <c r="P1169" t="s">
        <v>7041</v>
      </c>
      <c r="Q1169" s="51">
        <v>8500</v>
      </c>
      <c r="R1169" s="51">
        <v>9350</v>
      </c>
      <c r="S1169" t="s">
        <v>7042</v>
      </c>
      <c r="T1169" t="s">
        <v>3671</v>
      </c>
      <c r="U1169" t="s">
        <v>7043</v>
      </c>
      <c r="V1169" t="s">
        <v>7044</v>
      </c>
      <c r="W1169" t="s">
        <v>95</v>
      </c>
      <c r="X1169" t="s">
        <v>7045</v>
      </c>
      <c r="Y1169" s="49">
        <v>1168</v>
      </c>
    </row>
    <row r="1170" spans="1:25">
      <c r="A1170" s="49" t="s">
        <v>49</v>
      </c>
      <c r="B1170" s="49" t="str">
        <f>IFERROR(IF(A1170="","",A1170&amp;COUNTIF(A$2:A1170,A1170)),"")</f>
        <v>文学39</v>
      </c>
      <c r="C1170">
        <v>79</v>
      </c>
      <c r="D1170">
        <v>1169</v>
      </c>
      <c r="F1170" t="s">
        <v>48</v>
      </c>
      <c r="G1170" t="s">
        <v>7046</v>
      </c>
      <c r="H1170" t="s">
        <v>2923</v>
      </c>
      <c r="K1170" s="50">
        <v>9784750516226</v>
      </c>
      <c r="L1170" t="s">
        <v>1679</v>
      </c>
      <c r="M1170" s="49" t="s">
        <v>1680</v>
      </c>
      <c r="O1170" s="49" t="s">
        <v>7047</v>
      </c>
      <c r="P1170" t="s">
        <v>7048</v>
      </c>
      <c r="Q1170" s="51">
        <v>4800</v>
      </c>
      <c r="R1170" s="51">
        <v>5280</v>
      </c>
      <c r="S1170" t="s">
        <v>7049</v>
      </c>
      <c r="T1170" t="s">
        <v>4838</v>
      </c>
      <c r="U1170" t="s">
        <v>169</v>
      </c>
      <c r="V1170" t="s">
        <v>7050</v>
      </c>
      <c r="W1170" t="s">
        <v>95</v>
      </c>
      <c r="X1170" t="s">
        <v>7051</v>
      </c>
      <c r="Y1170" s="49">
        <v>1169</v>
      </c>
    </row>
    <row r="1171" spans="1:25">
      <c r="A1171" s="49" t="s">
        <v>49</v>
      </c>
      <c r="B1171" s="49" t="str">
        <f>IFERROR(IF(A1171="","",A1171&amp;COUNTIF(A$2:A1171,A1171)),"")</f>
        <v>文学40</v>
      </c>
      <c r="C1171">
        <v>79</v>
      </c>
      <c r="D1171">
        <v>1170</v>
      </c>
      <c r="F1171" t="s">
        <v>48</v>
      </c>
      <c r="G1171" t="s">
        <v>7046</v>
      </c>
      <c r="H1171" t="s">
        <v>2923</v>
      </c>
      <c r="K1171" s="50">
        <v>9784750516165</v>
      </c>
      <c r="L1171" t="s">
        <v>1679</v>
      </c>
      <c r="M1171" s="49" t="s">
        <v>1680</v>
      </c>
      <c r="O1171" s="49" t="s">
        <v>7052</v>
      </c>
      <c r="P1171" t="s">
        <v>7053</v>
      </c>
      <c r="Q1171" s="51">
        <v>6000</v>
      </c>
      <c r="R1171" s="51">
        <v>6600</v>
      </c>
      <c r="S1171" t="s">
        <v>7054</v>
      </c>
      <c r="T1171" t="s">
        <v>3569</v>
      </c>
      <c r="U1171" t="s">
        <v>7055</v>
      </c>
      <c r="V1171" t="s">
        <v>7056</v>
      </c>
      <c r="W1171" t="s">
        <v>95</v>
      </c>
      <c r="X1171" t="s">
        <v>7057</v>
      </c>
      <c r="Y1171" s="49">
        <v>1170</v>
      </c>
    </row>
    <row r="1172" spans="1:25">
      <c r="A1172" s="49" t="s">
        <v>49</v>
      </c>
      <c r="B1172" s="49" t="str">
        <f>IFERROR(IF(A1172="","",A1172&amp;COUNTIF(A$2:A1172,A1172)),"")</f>
        <v>文学41</v>
      </c>
      <c r="C1172">
        <v>79</v>
      </c>
      <c r="D1172">
        <v>1171</v>
      </c>
      <c r="F1172" t="s">
        <v>48</v>
      </c>
      <c r="G1172" t="s">
        <v>7046</v>
      </c>
      <c r="H1172" t="s">
        <v>2923</v>
      </c>
      <c r="L1172" t="s">
        <v>2924</v>
      </c>
      <c r="M1172" s="49" t="s">
        <v>2925</v>
      </c>
      <c r="O1172" s="49" t="s">
        <v>7058</v>
      </c>
      <c r="P1172" t="s">
        <v>7059</v>
      </c>
      <c r="Q1172" s="51">
        <v>90000</v>
      </c>
      <c r="R1172" s="51">
        <v>99000</v>
      </c>
      <c r="S1172" t="s">
        <v>7060</v>
      </c>
      <c r="T1172" t="s">
        <v>7061</v>
      </c>
      <c r="U1172" t="s">
        <v>7062</v>
      </c>
      <c r="V1172" t="s">
        <v>7063</v>
      </c>
      <c r="W1172" t="s">
        <v>95</v>
      </c>
      <c r="X1172" t="s">
        <v>7064</v>
      </c>
      <c r="Y1172" s="49">
        <v>1171</v>
      </c>
    </row>
    <row r="1173" spans="1:25">
      <c r="A1173" s="49" t="s">
        <v>49</v>
      </c>
      <c r="B1173" s="49" t="str">
        <f>IFERROR(IF(A1173="","",A1173&amp;COUNTIF(A$2:A1173,A1173)),"")</f>
        <v>文学42</v>
      </c>
      <c r="C1173">
        <v>79</v>
      </c>
      <c r="D1173">
        <v>1172</v>
      </c>
      <c r="F1173" t="s">
        <v>48</v>
      </c>
      <c r="G1173" t="s">
        <v>7046</v>
      </c>
      <c r="H1173" t="s">
        <v>2923</v>
      </c>
      <c r="L1173" t="s">
        <v>2924</v>
      </c>
      <c r="M1173" s="49" t="s">
        <v>2925</v>
      </c>
      <c r="O1173" s="49" t="s">
        <v>7065</v>
      </c>
      <c r="P1173" t="s">
        <v>7066</v>
      </c>
      <c r="Q1173" s="51">
        <v>46000</v>
      </c>
      <c r="R1173" s="51">
        <v>50600</v>
      </c>
      <c r="S1173" t="s">
        <v>7067</v>
      </c>
      <c r="T1173" s="17">
        <v>44866</v>
      </c>
      <c r="U1173" t="s">
        <v>7068</v>
      </c>
      <c r="V1173" t="s">
        <v>7069</v>
      </c>
      <c r="W1173" t="s">
        <v>95</v>
      </c>
      <c r="X1173" t="s">
        <v>7070</v>
      </c>
      <c r="Y1173" s="49">
        <v>1172</v>
      </c>
    </row>
    <row r="1174" spans="1:25">
      <c r="A1174" s="49" t="s">
        <v>49</v>
      </c>
      <c r="B1174" s="49" t="str">
        <f>IFERROR(IF(A1174="","",A1174&amp;COUNTIF(A$2:A1174,A1174)),"")</f>
        <v>文学43</v>
      </c>
      <c r="C1174">
        <v>79</v>
      </c>
      <c r="D1174">
        <v>1173</v>
      </c>
      <c r="F1174" t="s">
        <v>48</v>
      </c>
      <c r="G1174" t="s">
        <v>7046</v>
      </c>
      <c r="H1174" t="s">
        <v>2923</v>
      </c>
      <c r="K1174" s="50">
        <v>9784863102422</v>
      </c>
      <c r="L1174" t="s">
        <v>1687</v>
      </c>
      <c r="M1174" s="49" t="s">
        <v>1688</v>
      </c>
      <c r="O1174" s="49" t="s">
        <v>7071</v>
      </c>
      <c r="P1174" t="s">
        <v>7072</v>
      </c>
      <c r="Q1174" s="51">
        <v>3000</v>
      </c>
      <c r="R1174" s="51">
        <v>3300</v>
      </c>
      <c r="S1174" t="s">
        <v>7073</v>
      </c>
      <c r="T1174" t="s">
        <v>3543</v>
      </c>
      <c r="U1174" t="s">
        <v>7074</v>
      </c>
      <c r="V1174" t="s">
        <v>7075</v>
      </c>
      <c r="W1174" t="s">
        <v>95</v>
      </c>
      <c r="X1174" t="s">
        <v>7076</v>
      </c>
      <c r="Y1174" s="49">
        <v>1173</v>
      </c>
    </row>
    <row r="1175" spans="1:25">
      <c r="A1175" s="49" t="s">
        <v>49</v>
      </c>
      <c r="B1175" s="49" t="str">
        <f>IFERROR(IF(A1175="","",A1175&amp;COUNTIF(A$2:A1175,A1175)),"")</f>
        <v>文学44</v>
      </c>
      <c r="C1175">
        <v>79</v>
      </c>
      <c r="D1175">
        <v>1174</v>
      </c>
      <c r="F1175" t="s">
        <v>48</v>
      </c>
      <c r="G1175" t="s">
        <v>7046</v>
      </c>
      <c r="H1175" t="s">
        <v>2923</v>
      </c>
      <c r="K1175" s="50">
        <v>9784863102439</v>
      </c>
      <c r="L1175" t="s">
        <v>1687</v>
      </c>
      <c r="M1175" s="49" t="s">
        <v>1688</v>
      </c>
      <c r="O1175" s="49" t="s">
        <v>7077</v>
      </c>
      <c r="P1175" t="s">
        <v>7072</v>
      </c>
      <c r="Q1175" s="51">
        <v>3000</v>
      </c>
      <c r="R1175" s="51">
        <v>3300</v>
      </c>
      <c r="S1175" t="s">
        <v>7078</v>
      </c>
      <c r="T1175" t="s">
        <v>3543</v>
      </c>
      <c r="U1175" t="s">
        <v>7079</v>
      </c>
      <c r="V1175" t="s">
        <v>7080</v>
      </c>
      <c r="W1175" t="s">
        <v>95</v>
      </c>
      <c r="X1175" t="s">
        <v>7081</v>
      </c>
      <c r="Y1175" s="49">
        <v>1174</v>
      </c>
    </row>
    <row r="1176" spans="1:25">
      <c r="A1176" s="49" t="s">
        <v>49</v>
      </c>
      <c r="B1176" s="49" t="str">
        <f>IFERROR(IF(A1176="","",A1176&amp;COUNTIF(A$2:A1176,A1176)),"")</f>
        <v>文学45</v>
      </c>
      <c r="C1176">
        <v>79</v>
      </c>
      <c r="D1176">
        <v>1175</v>
      </c>
      <c r="F1176" t="s">
        <v>48</v>
      </c>
      <c r="G1176" t="s">
        <v>7046</v>
      </c>
      <c r="H1176" t="s">
        <v>2923</v>
      </c>
      <c r="L1176" t="s">
        <v>2938</v>
      </c>
      <c r="M1176" s="49" t="s">
        <v>2939</v>
      </c>
      <c r="O1176" s="49" t="s">
        <v>7082</v>
      </c>
      <c r="P1176" t="s">
        <v>7083</v>
      </c>
      <c r="Q1176" s="51">
        <v>84400</v>
      </c>
      <c r="R1176" s="51">
        <v>92840</v>
      </c>
      <c r="S1176" t="s">
        <v>7084</v>
      </c>
      <c r="T1176" t="s">
        <v>7085</v>
      </c>
      <c r="U1176" t="s">
        <v>2602</v>
      </c>
      <c r="V1176" t="s">
        <v>7086</v>
      </c>
      <c r="W1176" t="s">
        <v>293</v>
      </c>
      <c r="X1176" t="s">
        <v>7087</v>
      </c>
      <c r="Y1176" s="49">
        <v>1175</v>
      </c>
    </row>
    <row r="1177" spans="1:25">
      <c r="A1177" s="49" t="s">
        <v>49</v>
      </c>
      <c r="B1177" s="49" t="str">
        <f>IFERROR(IF(A1177="","",A1177&amp;COUNTIF(A$2:A1177,A1177)),"")</f>
        <v>文学46</v>
      </c>
      <c r="C1177">
        <v>79</v>
      </c>
      <c r="D1177">
        <v>1176</v>
      </c>
      <c r="F1177" t="s">
        <v>48</v>
      </c>
      <c r="G1177" t="s">
        <v>7046</v>
      </c>
      <c r="H1177" t="s">
        <v>2923</v>
      </c>
      <c r="K1177" s="50">
        <v>9784305709585</v>
      </c>
      <c r="L1177" t="s">
        <v>2938</v>
      </c>
      <c r="M1177" s="49" t="s">
        <v>2939</v>
      </c>
      <c r="O1177" s="49" t="s">
        <v>7088</v>
      </c>
      <c r="P1177" t="s">
        <v>7089</v>
      </c>
      <c r="Q1177" s="51">
        <v>6000</v>
      </c>
      <c r="R1177" s="51">
        <v>6600</v>
      </c>
      <c r="S1177" t="s">
        <v>7090</v>
      </c>
      <c r="T1177" t="s">
        <v>3381</v>
      </c>
      <c r="U1177" t="s">
        <v>7091</v>
      </c>
      <c r="V1177" t="s">
        <v>7092</v>
      </c>
      <c r="W1177" t="s">
        <v>95</v>
      </c>
      <c r="X1177" t="s">
        <v>7093</v>
      </c>
      <c r="Y1177" s="49">
        <v>1176</v>
      </c>
    </row>
    <row r="1178" spans="1:25">
      <c r="A1178" s="49" t="s">
        <v>49</v>
      </c>
      <c r="B1178" s="49" t="str">
        <f>IFERROR(IF(A1178="","",A1178&amp;COUNTIF(A$2:A1178,A1178)),"")</f>
        <v>文学47</v>
      </c>
      <c r="C1178">
        <v>79</v>
      </c>
      <c r="D1178">
        <v>1177</v>
      </c>
      <c r="F1178" t="s">
        <v>48</v>
      </c>
      <c r="G1178" t="s">
        <v>7046</v>
      </c>
      <c r="H1178" t="s">
        <v>2923</v>
      </c>
      <c r="K1178" s="50">
        <v>9784305708939</v>
      </c>
      <c r="L1178" t="s">
        <v>2938</v>
      </c>
      <c r="M1178" s="49" t="s">
        <v>2939</v>
      </c>
      <c r="O1178" s="49" t="s">
        <v>7094</v>
      </c>
      <c r="P1178" t="s">
        <v>7095</v>
      </c>
      <c r="Q1178" s="51">
        <v>8500</v>
      </c>
      <c r="R1178" s="51">
        <v>9350</v>
      </c>
      <c r="S1178" t="s">
        <v>7096</v>
      </c>
      <c r="T1178" t="s">
        <v>4636</v>
      </c>
      <c r="U1178" t="s">
        <v>7097</v>
      </c>
      <c r="V1178" t="s">
        <v>7098</v>
      </c>
      <c r="W1178" t="s">
        <v>95</v>
      </c>
      <c r="X1178" t="s">
        <v>7099</v>
      </c>
      <c r="Y1178" s="49">
        <v>1177</v>
      </c>
    </row>
    <row r="1179" spans="1:25">
      <c r="A1179" s="49" t="s">
        <v>49</v>
      </c>
      <c r="B1179" s="49" t="str">
        <f>IFERROR(IF(A1179="","",A1179&amp;COUNTIF(A$2:A1179,A1179)),"")</f>
        <v>文学48</v>
      </c>
      <c r="C1179">
        <v>79</v>
      </c>
      <c r="D1179">
        <v>1178</v>
      </c>
      <c r="F1179" t="s">
        <v>48</v>
      </c>
      <c r="G1179" t="s">
        <v>7046</v>
      </c>
      <c r="H1179" t="s">
        <v>2923</v>
      </c>
      <c r="K1179" s="50">
        <v>9784305400932</v>
      </c>
      <c r="L1179" t="s">
        <v>2938</v>
      </c>
      <c r="M1179" s="49" t="s">
        <v>2939</v>
      </c>
      <c r="O1179" s="49" t="s">
        <v>7100</v>
      </c>
      <c r="P1179" t="s">
        <v>7101</v>
      </c>
      <c r="Q1179" s="51">
        <v>8200</v>
      </c>
      <c r="R1179" s="51">
        <v>9020</v>
      </c>
      <c r="S1179" t="s">
        <v>7102</v>
      </c>
      <c r="T1179" t="s">
        <v>5889</v>
      </c>
      <c r="U1179" t="s">
        <v>7103</v>
      </c>
      <c r="V1179" t="s">
        <v>7104</v>
      </c>
      <c r="W1179" t="s">
        <v>95</v>
      </c>
      <c r="X1179" t="s">
        <v>7105</v>
      </c>
      <c r="Y1179" s="49">
        <v>1178</v>
      </c>
    </row>
    <row r="1180" spans="1:25">
      <c r="A1180" s="49" t="s">
        <v>49</v>
      </c>
      <c r="B1180" s="49" t="str">
        <f>IFERROR(IF(A1180="","",A1180&amp;COUNTIF(A$2:A1180,A1180)),"")</f>
        <v>文学49</v>
      </c>
      <c r="C1180">
        <v>79</v>
      </c>
      <c r="D1180">
        <v>1179</v>
      </c>
      <c r="F1180" t="s">
        <v>48</v>
      </c>
      <c r="G1180" t="s">
        <v>7046</v>
      </c>
      <c r="H1180" t="s">
        <v>2923</v>
      </c>
      <c r="K1180" s="50">
        <v>9784305400949</v>
      </c>
      <c r="L1180" t="s">
        <v>2938</v>
      </c>
      <c r="M1180" s="49" t="s">
        <v>2939</v>
      </c>
      <c r="O1180" s="49" t="s">
        <v>7106</v>
      </c>
      <c r="P1180" t="s">
        <v>7107</v>
      </c>
      <c r="Q1180" s="51">
        <v>6000</v>
      </c>
      <c r="R1180" s="51">
        <v>6600</v>
      </c>
      <c r="S1180" t="s">
        <v>7108</v>
      </c>
      <c r="T1180" t="s">
        <v>3881</v>
      </c>
      <c r="U1180" t="s">
        <v>7109</v>
      </c>
      <c r="V1180" t="s">
        <v>7110</v>
      </c>
      <c r="W1180" t="s">
        <v>95</v>
      </c>
      <c r="X1180" t="s">
        <v>7111</v>
      </c>
      <c r="Y1180" s="49">
        <v>1179</v>
      </c>
    </row>
    <row r="1181" spans="1:25">
      <c r="A1181" s="49" t="s">
        <v>49</v>
      </c>
      <c r="B1181" s="49" t="str">
        <f>IFERROR(IF(A1181="","",A1181&amp;COUNTIF(A$2:A1181,A1181)),"")</f>
        <v>文学50</v>
      </c>
      <c r="C1181">
        <v>80</v>
      </c>
      <c r="D1181">
        <v>1180</v>
      </c>
      <c r="F1181" t="s">
        <v>48</v>
      </c>
      <c r="G1181" t="s">
        <v>7046</v>
      </c>
      <c r="H1181" t="s">
        <v>2923</v>
      </c>
      <c r="L1181" t="s">
        <v>2938</v>
      </c>
      <c r="M1181" s="49" t="s">
        <v>2939</v>
      </c>
      <c r="O1181" s="49" t="s">
        <v>7112</v>
      </c>
      <c r="P1181" t="s">
        <v>7113</v>
      </c>
      <c r="Q1181" s="51">
        <v>14600</v>
      </c>
      <c r="R1181" s="51">
        <v>16060</v>
      </c>
      <c r="S1181" t="s">
        <v>7114</v>
      </c>
      <c r="T1181" t="s">
        <v>7115</v>
      </c>
      <c r="U1181" t="s">
        <v>7116</v>
      </c>
      <c r="V1181" t="s">
        <v>7117</v>
      </c>
      <c r="W1181" t="s">
        <v>95</v>
      </c>
      <c r="X1181">
        <v>118017182</v>
      </c>
      <c r="Y1181" s="49">
        <v>1180</v>
      </c>
    </row>
    <row r="1182" spans="1:25">
      <c r="A1182" s="49" t="s">
        <v>49</v>
      </c>
      <c r="B1182" s="49" t="str">
        <f>IFERROR(IF(A1182="","",A1182&amp;COUNTIF(A$2:A1182,A1182)),"")</f>
        <v>文学51</v>
      </c>
      <c r="C1182">
        <v>80</v>
      </c>
      <c r="D1182">
        <v>1181</v>
      </c>
      <c r="F1182" t="s">
        <v>48</v>
      </c>
      <c r="G1182" t="s">
        <v>7046</v>
      </c>
      <c r="H1182" t="s">
        <v>2923</v>
      </c>
      <c r="K1182" s="50">
        <v>9784305401021</v>
      </c>
      <c r="L1182" t="s">
        <v>2938</v>
      </c>
      <c r="M1182" s="49" t="s">
        <v>2939</v>
      </c>
      <c r="O1182" s="49" t="s">
        <v>7118</v>
      </c>
      <c r="P1182" t="s">
        <v>7119</v>
      </c>
      <c r="Q1182" s="51">
        <v>8800</v>
      </c>
      <c r="R1182" s="51">
        <v>9680</v>
      </c>
      <c r="S1182" t="s">
        <v>7120</v>
      </c>
      <c r="T1182" t="s">
        <v>4378</v>
      </c>
      <c r="U1182" t="s">
        <v>7121</v>
      </c>
      <c r="V1182" t="s">
        <v>7122</v>
      </c>
      <c r="W1182" t="s">
        <v>95</v>
      </c>
      <c r="X1182" t="s">
        <v>7123</v>
      </c>
      <c r="Y1182" s="49">
        <v>1181</v>
      </c>
    </row>
    <row r="1183" spans="1:25">
      <c r="A1183" s="49" t="s">
        <v>49</v>
      </c>
      <c r="B1183" s="49" t="str">
        <f>IFERROR(IF(A1183="","",A1183&amp;COUNTIF(A$2:A1183,A1183)),"")</f>
        <v>文学52</v>
      </c>
      <c r="C1183">
        <v>80</v>
      </c>
      <c r="D1183">
        <v>1182</v>
      </c>
      <c r="F1183" t="s">
        <v>48</v>
      </c>
      <c r="G1183" t="s">
        <v>7046</v>
      </c>
      <c r="H1183" t="s">
        <v>2923</v>
      </c>
      <c r="K1183" s="50">
        <v>9784909832603</v>
      </c>
      <c r="L1183" t="s">
        <v>1150</v>
      </c>
      <c r="M1183" s="49" t="s">
        <v>1151</v>
      </c>
      <c r="O1183" s="49" t="s">
        <v>7124</v>
      </c>
      <c r="P1183" t="s">
        <v>7125</v>
      </c>
      <c r="Q1183" s="51">
        <v>11000</v>
      </c>
      <c r="R1183" s="51">
        <v>12100</v>
      </c>
      <c r="S1183" t="s">
        <v>7126</v>
      </c>
      <c r="T1183" s="17">
        <v>44896</v>
      </c>
      <c r="U1183" t="s">
        <v>7127</v>
      </c>
      <c r="V1183" t="s">
        <v>7128</v>
      </c>
      <c r="W1183" t="s">
        <v>95</v>
      </c>
      <c r="X1183" t="s">
        <v>7129</v>
      </c>
      <c r="Y1183" s="49">
        <v>1182</v>
      </c>
    </row>
    <row r="1184" spans="1:25">
      <c r="A1184" s="49" t="s">
        <v>49</v>
      </c>
      <c r="B1184" s="49" t="str">
        <f>IFERROR(IF(A1184="","",A1184&amp;COUNTIF(A$2:A1184,A1184)),"")</f>
        <v>文学53</v>
      </c>
      <c r="C1184">
        <v>80</v>
      </c>
      <c r="D1184">
        <v>1183</v>
      </c>
      <c r="F1184" t="s">
        <v>48</v>
      </c>
      <c r="G1184" t="s">
        <v>7046</v>
      </c>
      <c r="H1184" t="s">
        <v>2923</v>
      </c>
      <c r="K1184" s="50">
        <v>9784909832610</v>
      </c>
      <c r="L1184" t="s">
        <v>1150</v>
      </c>
      <c r="M1184" s="49" t="s">
        <v>1151</v>
      </c>
      <c r="O1184" s="49" t="s">
        <v>7130</v>
      </c>
      <c r="P1184" t="s">
        <v>2958</v>
      </c>
      <c r="Q1184" s="51">
        <v>2700</v>
      </c>
      <c r="R1184" s="51">
        <v>2970</v>
      </c>
      <c r="S1184" t="s">
        <v>7131</v>
      </c>
      <c r="T1184" s="17">
        <v>44743</v>
      </c>
      <c r="U1184" t="s">
        <v>1714</v>
      </c>
      <c r="V1184" t="s">
        <v>7132</v>
      </c>
      <c r="W1184" t="s">
        <v>95</v>
      </c>
      <c r="X1184" t="s">
        <v>7133</v>
      </c>
      <c r="Y1184" s="49">
        <v>1183</v>
      </c>
    </row>
    <row r="1185" spans="1:25">
      <c r="A1185" s="49" t="s">
        <v>49</v>
      </c>
      <c r="B1185" s="49" t="str">
        <f>IFERROR(IF(A1185="","",A1185&amp;COUNTIF(A$2:A1185,A1185)),"")</f>
        <v>文学54</v>
      </c>
      <c r="C1185">
        <v>80</v>
      </c>
      <c r="D1185">
        <v>1184</v>
      </c>
      <c r="F1185" t="s">
        <v>48</v>
      </c>
      <c r="G1185" t="s">
        <v>7046</v>
      </c>
      <c r="H1185" t="s">
        <v>2923</v>
      </c>
      <c r="K1185" s="50">
        <v>9784909832665</v>
      </c>
      <c r="L1185" t="s">
        <v>1150</v>
      </c>
      <c r="M1185" s="49" t="s">
        <v>1151</v>
      </c>
      <c r="O1185" s="49" t="s">
        <v>7134</v>
      </c>
      <c r="P1185" t="s">
        <v>7135</v>
      </c>
      <c r="Q1185" s="51">
        <v>14000</v>
      </c>
      <c r="R1185" s="51">
        <v>15400</v>
      </c>
      <c r="S1185" t="s">
        <v>7136</v>
      </c>
      <c r="T1185" s="17">
        <v>44896</v>
      </c>
      <c r="U1185" t="s">
        <v>580</v>
      </c>
      <c r="V1185" t="s">
        <v>7137</v>
      </c>
      <c r="W1185" t="s">
        <v>95</v>
      </c>
      <c r="X1185" t="s">
        <v>7138</v>
      </c>
      <c r="Y1185" s="49">
        <v>1184</v>
      </c>
    </row>
    <row r="1186" spans="1:25">
      <c r="A1186" s="49" t="s">
        <v>49</v>
      </c>
      <c r="B1186" s="49" t="str">
        <f>IFERROR(IF(A1186="","",A1186&amp;COUNTIF(A$2:A1186,A1186)),"")</f>
        <v>文学55</v>
      </c>
      <c r="C1186">
        <v>80</v>
      </c>
      <c r="D1186">
        <v>1185</v>
      </c>
      <c r="F1186" t="s">
        <v>48</v>
      </c>
      <c r="G1186" t="s">
        <v>7046</v>
      </c>
      <c r="H1186" t="s">
        <v>2923</v>
      </c>
      <c r="K1186" s="50">
        <v>9784909832672</v>
      </c>
      <c r="L1186" t="s">
        <v>1150</v>
      </c>
      <c r="M1186" s="49" t="s">
        <v>1151</v>
      </c>
      <c r="O1186" s="49" t="s">
        <v>7139</v>
      </c>
      <c r="P1186" t="s">
        <v>7140</v>
      </c>
      <c r="Q1186" s="51">
        <v>9000</v>
      </c>
      <c r="R1186" s="51">
        <v>9900</v>
      </c>
      <c r="S1186" t="s">
        <v>7141</v>
      </c>
      <c r="T1186" s="17">
        <v>44896</v>
      </c>
      <c r="U1186" t="s">
        <v>112</v>
      </c>
      <c r="V1186" t="s">
        <v>7142</v>
      </c>
      <c r="W1186" t="s">
        <v>95</v>
      </c>
      <c r="X1186" t="s">
        <v>7143</v>
      </c>
      <c r="Y1186" s="49">
        <v>1185</v>
      </c>
    </row>
    <row r="1187" spans="1:25">
      <c r="A1187" s="49" t="s">
        <v>49</v>
      </c>
      <c r="B1187" s="49" t="str">
        <f>IFERROR(IF(A1187="","",A1187&amp;COUNTIF(A$2:A1187,A1187)),"")</f>
        <v>文学56</v>
      </c>
      <c r="C1187">
        <v>80</v>
      </c>
      <c r="D1187">
        <v>1186</v>
      </c>
      <c r="F1187" t="s">
        <v>48</v>
      </c>
      <c r="G1187" t="s">
        <v>7046</v>
      </c>
      <c r="H1187" t="s">
        <v>2923</v>
      </c>
      <c r="K1187" s="50">
        <v>9784909832399</v>
      </c>
      <c r="L1187" t="s">
        <v>1150</v>
      </c>
      <c r="M1187" s="49" t="s">
        <v>1151</v>
      </c>
      <c r="O1187" s="49" t="s">
        <v>7144</v>
      </c>
      <c r="P1187" t="s">
        <v>2947</v>
      </c>
      <c r="Q1187" s="51">
        <v>16000</v>
      </c>
      <c r="R1187" s="51">
        <v>17600</v>
      </c>
      <c r="S1187" t="s">
        <v>7145</v>
      </c>
      <c r="T1187" t="s">
        <v>3497</v>
      </c>
      <c r="U1187" t="s">
        <v>3927</v>
      </c>
      <c r="V1187" t="s">
        <v>7146</v>
      </c>
      <c r="W1187" t="s">
        <v>95</v>
      </c>
      <c r="X1187" t="s">
        <v>7147</v>
      </c>
      <c r="Y1187" s="49">
        <v>1186</v>
      </c>
    </row>
    <row r="1188" spans="1:25">
      <c r="A1188" s="49" t="s">
        <v>49</v>
      </c>
      <c r="B1188" s="49" t="str">
        <f>IFERROR(IF(A1188="","",A1188&amp;COUNTIF(A$2:A1188,A1188)),"")</f>
        <v>文学57</v>
      </c>
      <c r="C1188">
        <v>80</v>
      </c>
      <c r="D1188">
        <v>1187</v>
      </c>
      <c r="F1188" t="s">
        <v>48</v>
      </c>
      <c r="G1188" t="s">
        <v>7046</v>
      </c>
      <c r="H1188" t="s">
        <v>2923</v>
      </c>
      <c r="K1188" s="50">
        <v>9784909832405</v>
      </c>
      <c r="L1188" t="s">
        <v>1150</v>
      </c>
      <c r="M1188" s="49" t="s">
        <v>1151</v>
      </c>
      <c r="O1188" s="49" t="s">
        <v>7148</v>
      </c>
      <c r="P1188" t="s">
        <v>2947</v>
      </c>
      <c r="Q1188" s="51">
        <v>18000</v>
      </c>
      <c r="R1188" s="51">
        <v>19800</v>
      </c>
      <c r="S1188" t="s">
        <v>7149</v>
      </c>
      <c r="T1188" t="s">
        <v>3388</v>
      </c>
      <c r="U1188" t="s">
        <v>1287</v>
      </c>
      <c r="V1188" t="s">
        <v>7150</v>
      </c>
      <c r="W1188" t="s">
        <v>95</v>
      </c>
      <c r="X1188" t="s">
        <v>7151</v>
      </c>
      <c r="Y1188" s="49">
        <v>1187</v>
      </c>
    </row>
    <row r="1189" spans="1:25">
      <c r="A1189" s="49" t="s">
        <v>49</v>
      </c>
      <c r="B1189" s="49" t="str">
        <f>IFERROR(IF(A1189="","",A1189&amp;COUNTIF(A$2:A1189,A1189)),"")</f>
        <v>文学58</v>
      </c>
      <c r="C1189">
        <v>80</v>
      </c>
      <c r="D1189">
        <v>1188</v>
      </c>
      <c r="F1189" t="s">
        <v>48</v>
      </c>
      <c r="G1189" t="s">
        <v>7046</v>
      </c>
      <c r="H1189" t="s">
        <v>2923</v>
      </c>
      <c r="K1189" s="50">
        <v>9784909832580</v>
      </c>
      <c r="L1189" t="s">
        <v>1150</v>
      </c>
      <c r="M1189" s="49" t="s">
        <v>1151</v>
      </c>
      <c r="O1189" s="49" t="s">
        <v>7152</v>
      </c>
      <c r="P1189" t="s">
        <v>7153</v>
      </c>
      <c r="Q1189" s="51">
        <v>3800</v>
      </c>
      <c r="R1189" s="51">
        <v>4180</v>
      </c>
      <c r="S1189" t="s">
        <v>7154</v>
      </c>
      <c r="T1189" t="s">
        <v>3421</v>
      </c>
      <c r="U1189" t="s">
        <v>7155</v>
      </c>
      <c r="V1189" t="s">
        <v>7156</v>
      </c>
      <c r="W1189" t="s">
        <v>95</v>
      </c>
      <c r="X1189" t="s">
        <v>7157</v>
      </c>
      <c r="Y1189" s="49">
        <v>1188</v>
      </c>
    </row>
    <row r="1190" spans="1:25">
      <c r="A1190" s="49" t="s">
        <v>49</v>
      </c>
      <c r="B1190" s="49" t="str">
        <f>IFERROR(IF(A1190="","",A1190&amp;COUNTIF(A$2:A1190,A1190)),"")</f>
        <v>文学59</v>
      </c>
      <c r="C1190">
        <v>80</v>
      </c>
      <c r="D1190">
        <v>1189</v>
      </c>
      <c r="F1190" t="s">
        <v>48</v>
      </c>
      <c r="G1190" t="s">
        <v>7046</v>
      </c>
      <c r="H1190" t="s">
        <v>2923</v>
      </c>
      <c r="L1190" t="s">
        <v>2232</v>
      </c>
      <c r="M1190" s="49" t="s">
        <v>2233</v>
      </c>
      <c r="O1190" s="49" t="s">
        <v>7158</v>
      </c>
      <c r="Q1190" s="51">
        <v>20700</v>
      </c>
      <c r="R1190" s="51">
        <v>22770</v>
      </c>
      <c r="S1190" t="s">
        <v>7159</v>
      </c>
      <c r="T1190" t="s">
        <v>4242</v>
      </c>
      <c r="U1190" t="s">
        <v>7160</v>
      </c>
      <c r="V1190" t="s">
        <v>7161</v>
      </c>
      <c r="W1190" t="s">
        <v>95</v>
      </c>
      <c r="X1190" t="s">
        <v>7162</v>
      </c>
      <c r="Y1190" s="49">
        <v>1189</v>
      </c>
    </row>
    <row r="1191" spans="1:25">
      <c r="A1191" s="49" t="s">
        <v>49</v>
      </c>
      <c r="B1191" s="49" t="str">
        <f>IFERROR(IF(A1191="","",A1191&amp;COUNTIF(A$2:A1191,A1191)),"")</f>
        <v>文学60</v>
      </c>
      <c r="C1191">
        <v>80</v>
      </c>
      <c r="D1191">
        <v>1190</v>
      </c>
      <c r="F1191" t="s">
        <v>48</v>
      </c>
      <c r="G1191" t="s">
        <v>7046</v>
      </c>
      <c r="H1191" t="s">
        <v>2923</v>
      </c>
      <c r="L1191" t="s">
        <v>2232</v>
      </c>
      <c r="M1191" s="49" t="s">
        <v>2233</v>
      </c>
      <c r="O1191" s="49" t="s">
        <v>7163</v>
      </c>
      <c r="P1191" t="s">
        <v>7164</v>
      </c>
      <c r="Q1191" s="51">
        <v>13000</v>
      </c>
      <c r="R1191" s="51">
        <v>14300</v>
      </c>
      <c r="S1191" t="s">
        <v>7165</v>
      </c>
      <c r="T1191" t="s">
        <v>3837</v>
      </c>
      <c r="U1191" t="s">
        <v>2602</v>
      </c>
      <c r="V1191" t="s">
        <v>7166</v>
      </c>
      <c r="W1191" t="s">
        <v>95</v>
      </c>
      <c r="X1191" t="s">
        <v>7167</v>
      </c>
      <c r="Y1191" s="49">
        <v>1190</v>
      </c>
    </row>
    <row r="1192" spans="1:25">
      <c r="A1192" s="49" t="s">
        <v>49</v>
      </c>
      <c r="B1192" s="49" t="str">
        <f>IFERROR(IF(A1192="","",A1192&amp;COUNTIF(A$2:A1192,A1192)),"")</f>
        <v>文学61</v>
      </c>
      <c r="C1192">
        <v>80</v>
      </c>
      <c r="D1192">
        <v>1191</v>
      </c>
      <c r="F1192" t="s">
        <v>48</v>
      </c>
      <c r="G1192" t="s">
        <v>7046</v>
      </c>
      <c r="H1192" t="s">
        <v>2923</v>
      </c>
      <c r="L1192" t="s">
        <v>2988</v>
      </c>
      <c r="M1192" s="49" t="s">
        <v>2989</v>
      </c>
      <c r="O1192" s="49" t="s">
        <v>7168</v>
      </c>
      <c r="P1192" t="s">
        <v>7169</v>
      </c>
      <c r="Q1192" s="51">
        <v>80500</v>
      </c>
      <c r="R1192" s="51">
        <v>88550</v>
      </c>
      <c r="S1192" t="s">
        <v>7170</v>
      </c>
      <c r="T1192" t="s">
        <v>3671</v>
      </c>
      <c r="U1192" t="s">
        <v>7171</v>
      </c>
      <c r="V1192" t="s">
        <v>7172</v>
      </c>
      <c r="W1192" t="s">
        <v>293</v>
      </c>
      <c r="X1192" t="s">
        <v>7173</v>
      </c>
      <c r="Y1192" s="49">
        <v>1191</v>
      </c>
    </row>
    <row r="1193" spans="1:25">
      <c r="A1193" s="49" t="s">
        <v>49</v>
      </c>
      <c r="B1193" s="49" t="str">
        <f>IFERROR(IF(A1193="","",A1193&amp;COUNTIF(A$2:A1193,A1193)),"")</f>
        <v>文学62</v>
      </c>
      <c r="C1193">
        <v>80</v>
      </c>
      <c r="D1193">
        <v>1192</v>
      </c>
      <c r="F1193" t="s">
        <v>48</v>
      </c>
      <c r="G1193" t="s">
        <v>7046</v>
      </c>
      <c r="H1193" t="s">
        <v>2923</v>
      </c>
      <c r="K1193" s="50">
        <v>9784336066022</v>
      </c>
      <c r="L1193" t="s">
        <v>2988</v>
      </c>
      <c r="M1193" s="49" t="s">
        <v>2989</v>
      </c>
      <c r="O1193" s="49" t="s">
        <v>7174</v>
      </c>
      <c r="P1193" t="s">
        <v>7175</v>
      </c>
      <c r="Q1193" s="51">
        <v>26000</v>
      </c>
      <c r="R1193" s="51">
        <v>28600</v>
      </c>
      <c r="S1193" t="s">
        <v>7176</v>
      </c>
      <c r="T1193" t="s">
        <v>3356</v>
      </c>
      <c r="U1193" t="s">
        <v>7177</v>
      </c>
      <c r="V1193" t="s">
        <v>7178</v>
      </c>
      <c r="W1193" t="s">
        <v>95</v>
      </c>
      <c r="X1193" t="s">
        <v>7179</v>
      </c>
      <c r="Y1193" s="49">
        <v>1192</v>
      </c>
    </row>
    <row r="1194" spans="1:25">
      <c r="A1194" s="49" t="s">
        <v>49</v>
      </c>
      <c r="B1194" s="49" t="str">
        <f>IFERROR(IF(A1194="","",A1194&amp;COUNTIF(A$2:A1194,A1194)),"")</f>
        <v>文学63</v>
      </c>
      <c r="C1194">
        <v>80</v>
      </c>
      <c r="D1194">
        <v>1193</v>
      </c>
      <c r="F1194" t="s">
        <v>48</v>
      </c>
      <c r="G1194" t="s">
        <v>7046</v>
      </c>
      <c r="H1194" t="s">
        <v>2923</v>
      </c>
      <c r="K1194" s="50">
        <v>9784861829352</v>
      </c>
      <c r="L1194" t="s">
        <v>1206</v>
      </c>
      <c r="M1194" s="49" t="s">
        <v>1207</v>
      </c>
      <c r="O1194" s="49" t="s">
        <v>7180</v>
      </c>
      <c r="P1194" t="s">
        <v>7181</v>
      </c>
      <c r="Q1194" s="51">
        <v>5400</v>
      </c>
      <c r="R1194" s="51">
        <v>5940</v>
      </c>
      <c r="S1194" t="s">
        <v>7182</v>
      </c>
      <c r="T1194" t="s">
        <v>4229</v>
      </c>
      <c r="U1194" t="s">
        <v>7183</v>
      </c>
      <c r="V1194" t="s">
        <v>7184</v>
      </c>
      <c r="W1194" t="s">
        <v>95</v>
      </c>
      <c r="X1194" t="s">
        <v>7185</v>
      </c>
      <c r="Y1194" s="49">
        <v>1193</v>
      </c>
    </row>
    <row r="1195" spans="1:25">
      <c r="A1195" s="49" t="s">
        <v>49</v>
      </c>
      <c r="B1195" s="49" t="str">
        <f>IFERROR(IF(A1195="","",A1195&amp;COUNTIF(A$2:A1195,A1195)),"")</f>
        <v>文学64</v>
      </c>
      <c r="C1195">
        <v>80</v>
      </c>
      <c r="D1195">
        <v>1194</v>
      </c>
      <c r="F1195" t="s">
        <v>48</v>
      </c>
      <c r="G1195" t="s">
        <v>7046</v>
      </c>
      <c r="H1195" t="s">
        <v>2923</v>
      </c>
      <c r="K1195" s="50">
        <v>9784409161005</v>
      </c>
      <c r="L1195" t="s">
        <v>1231</v>
      </c>
      <c r="M1195" s="49" t="s">
        <v>1232</v>
      </c>
      <c r="O1195" s="49" t="s">
        <v>7186</v>
      </c>
      <c r="P1195" t="s">
        <v>7187</v>
      </c>
      <c r="Q1195" s="51">
        <v>5500</v>
      </c>
      <c r="R1195" s="51">
        <v>6050</v>
      </c>
      <c r="S1195" t="s">
        <v>7188</v>
      </c>
      <c r="T1195" t="s">
        <v>3421</v>
      </c>
      <c r="U1195" t="s">
        <v>7189</v>
      </c>
      <c r="V1195" t="s">
        <v>7190</v>
      </c>
      <c r="W1195" t="s">
        <v>95</v>
      </c>
      <c r="X1195" t="s">
        <v>7191</v>
      </c>
      <c r="Y1195" s="49">
        <v>1194</v>
      </c>
    </row>
    <row r="1196" spans="1:25">
      <c r="A1196" s="49" t="s">
        <v>49</v>
      </c>
      <c r="B1196" s="49" t="str">
        <f>IFERROR(IF(A1196="","",A1196&amp;COUNTIF(A$2:A1196,A1196)),"")</f>
        <v>文学65</v>
      </c>
      <c r="C1196">
        <v>80</v>
      </c>
      <c r="D1196">
        <v>1195</v>
      </c>
      <c r="F1196" t="s">
        <v>48</v>
      </c>
      <c r="G1196" t="s">
        <v>7046</v>
      </c>
      <c r="H1196" t="s">
        <v>2923</v>
      </c>
      <c r="K1196" s="50">
        <v>9784787235145</v>
      </c>
      <c r="L1196" t="s">
        <v>2138</v>
      </c>
      <c r="M1196" s="49" t="s">
        <v>2139</v>
      </c>
      <c r="O1196" s="49" t="s">
        <v>7192</v>
      </c>
      <c r="P1196" t="s">
        <v>7193</v>
      </c>
      <c r="Q1196" s="51">
        <v>4000</v>
      </c>
      <c r="R1196" s="51">
        <v>4400</v>
      </c>
      <c r="S1196" t="s">
        <v>7194</v>
      </c>
      <c r="T1196" t="s">
        <v>3356</v>
      </c>
      <c r="U1196" t="s">
        <v>635</v>
      </c>
      <c r="V1196" t="s">
        <v>7195</v>
      </c>
      <c r="W1196" t="s">
        <v>95</v>
      </c>
      <c r="X1196" t="s">
        <v>7196</v>
      </c>
      <c r="Y1196" s="49">
        <v>1195</v>
      </c>
    </row>
    <row r="1197" spans="1:25">
      <c r="A1197" s="49" t="s">
        <v>49</v>
      </c>
      <c r="B1197" s="49" t="str">
        <f>IFERROR(IF(A1197="","",A1197&amp;COUNTIF(A$2:A1197,A1197)),"")</f>
        <v>文学66</v>
      </c>
      <c r="C1197">
        <v>81</v>
      </c>
      <c r="D1197">
        <v>1196</v>
      </c>
      <c r="F1197" t="s">
        <v>48</v>
      </c>
      <c r="G1197" t="s">
        <v>7046</v>
      </c>
      <c r="H1197" t="s">
        <v>2923</v>
      </c>
      <c r="K1197" s="50">
        <v>9784469142686</v>
      </c>
      <c r="L1197" t="s">
        <v>1125</v>
      </c>
      <c r="M1197" s="49" t="s">
        <v>1126</v>
      </c>
      <c r="O1197" s="49" t="s">
        <v>7197</v>
      </c>
      <c r="P1197" t="s">
        <v>7198</v>
      </c>
      <c r="Q1197" s="51">
        <v>2800</v>
      </c>
      <c r="R1197" s="51">
        <v>3080</v>
      </c>
      <c r="S1197" t="s">
        <v>7199</v>
      </c>
      <c r="T1197" t="s">
        <v>3671</v>
      </c>
      <c r="U1197" t="s">
        <v>3028</v>
      </c>
      <c r="V1197" t="s">
        <v>7200</v>
      </c>
      <c r="W1197" t="s">
        <v>95</v>
      </c>
      <c r="X1197" t="s">
        <v>7201</v>
      </c>
      <c r="Y1197" s="49">
        <v>1196</v>
      </c>
    </row>
    <row r="1198" spans="1:25">
      <c r="A1198" s="49" t="s">
        <v>49</v>
      </c>
      <c r="B1198" s="49" t="str">
        <f>IFERROR(IF(A1198="","",A1198&amp;COUNTIF(A$2:A1198,A1198)),"")</f>
        <v>文学67</v>
      </c>
      <c r="C1198">
        <v>81</v>
      </c>
      <c r="D1198">
        <v>1197</v>
      </c>
      <c r="F1198" t="s">
        <v>48</v>
      </c>
      <c r="G1198" t="s">
        <v>7046</v>
      </c>
      <c r="H1198" t="s">
        <v>2923</v>
      </c>
      <c r="K1198" s="50">
        <v>9784469142648</v>
      </c>
      <c r="L1198" t="s">
        <v>1125</v>
      </c>
      <c r="M1198" s="49" t="s">
        <v>1126</v>
      </c>
      <c r="O1198" s="49" t="s">
        <v>7202</v>
      </c>
      <c r="P1198" t="s">
        <v>7203</v>
      </c>
      <c r="Q1198" s="51">
        <v>4200</v>
      </c>
      <c r="R1198" s="51">
        <v>4620</v>
      </c>
      <c r="S1198" t="s">
        <v>7204</v>
      </c>
      <c r="T1198" t="s">
        <v>3671</v>
      </c>
      <c r="U1198" t="s">
        <v>7205</v>
      </c>
      <c r="V1198" t="s">
        <v>7206</v>
      </c>
      <c r="W1198" t="s">
        <v>95</v>
      </c>
      <c r="X1198" t="s">
        <v>7207</v>
      </c>
      <c r="Y1198" s="49">
        <v>1197</v>
      </c>
    </row>
    <row r="1199" spans="1:25">
      <c r="A1199" s="49" t="s">
        <v>49</v>
      </c>
      <c r="B1199" s="49" t="str">
        <f>IFERROR(IF(A1199="","",A1199&amp;COUNTIF(A$2:A1199,A1199)),"")</f>
        <v>文学68</v>
      </c>
      <c r="C1199">
        <v>81</v>
      </c>
      <c r="D1199">
        <v>1198</v>
      </c>
      <c r="F1199" t="s">
        <v>48</v>
      </c>
      <c r="G1199" t="s">
        <v>7046</v>
      </c>
      <c r="H1199" t="s">
        <v>2923</v>
      </c>
      <c r="K1199" s="50">
        <v>9784469142716</v>
      </c>
      <c r="L1199" t="s">
        <v>1125</v>
      </c>
      <c r="M1199" s="49" t="s">
        <v>1126</v>
      </c>
      <c r="O1199" s="49" t="s">
        <v>7208</v>
      </c>
      <c r="P1199" t="s">
        <v>7209</v>
      </c>
      <c r="Q1199" s="51">
        <v>2800</v>
      </c>
      <c r="R1199" s="51">
        <v>3080</v>
      </c>
      <c r="S1199" t="s">
        <v>7210</v>
      </c>
      <c r="T1199" t="s">
        <v>3671</v>
      </c>
      <c r="U1199" t="s">
        <v>7211</v>
      </c>
      <c r="V1199" t="s">
        <v>7212</v>
      </c>
      <c r="W1199" t="s">
        <v>95</v>
      </c>
      <c r="X1199" t="s">
        <v>7213</v>
      </c>
      <c r="Y1199" s="49">
        <v>1198</v>
      </c>
    </row>
    <row r="1200" spans="1:25">
      <c r="A1200" s="49" t="s">
        <v>49</v>
      </c>
      <c r="B1200" s="49" t="str">
        <f>IFERROR(IF(A1200="","",A1200&amp;COUNTIF(A$2:A1200,A1200)),"")</f>
        <v>文学69</v>
      </c>
      <c r="C1200">
        <v>81</v>
      </c>
      <c r="D1200">
        <v>1199</v>
      </c>
      <c r="F1200" t="s">
        <v>48</v>
      </c>
      <c r="G1200" t="s">
        <v>7046</v>
      </c>
      <c r="H1200" t="s">
        <v>2923</v>
      </c>
      <c r="K1200" s="50">
        <v>9784469142679</v>
      </c>
      <c r="L1200" t="s">
        <v>1125</v>
      </c>
      <c r="M1200" s="49" t="s">
        <v>1126</v>
      </c>
      <c r="O1200" s="49" t="s">
        <v>7214</v>
      </c>
      <c r="P1200" t="s">
        <v>7215</v>
      </c>
      <c r="Q1200" s="51">
        <v>2800</v>
      </c>
      <c r="R1200" s="51">
        <v>3080</v>
      </c>
      <c r="S1200" t="s">
        <v>7216</v>
      </c>
      <c r="T1200" t="s">
        <v>3671</v>
      </c>
      <c r="U1200" t="s">
        <v>7211</v>
      </c>
      <c r="V1200" t="s">
        <v>7217</v>
      </c>
      <c r="W1200" t="s">
        <v>95</v>
      </c>
      <c r="X1200" t="s">
        <v>7218</v>
      </c>
      <c r="Y1200" s="49">
        <v>1199</v>
      </c>
    </row>
    <row r="1201" spans="1:25">
      <c r="A1201" s="49" t="s">
        <v>49</v>
      </c>
      <c r="B1201" s="49" t="str">
        <f>IFERROR(IF(A1201="","",A1201&amp;COUNTIF(A$2:A1201,A1201)),"")</f>
        <v>文学70</v>
      </c>
      <c r="C1201">
        <v>81</v>
      </c>
      <c r="D1201">
        <v>1200</v>
      </c>
      <c r="F1201" t="s">
        <v>48</v>
      </c>
      <c r="G1201" t="s">
        <v>7046</v>
      </c>
      <c r="H1201" t="s">
        <v>2923</v>
      </c>
      <c r="K1201" s="50">
        <v>9784469232844</v>
      </c>
      <c r="L1201" t="s">
        <v>1125</v>
      </c>
      <c r="M1201" s="49" t="s">
        <v>1126</v>
      </c>
      <c r="O1201" s="49" t="s">
        <v>7219</v>
      </c>
      <c r="P1201" t="s">
        <v>7220</v>
      </c>
      <c r="Q1201" s="51">
        <v>6300</v>
      </c>
      <c r="R1201" s="51">
        <v>6930</v>
      </c>
      <c r="S1201" t="s">
        <v>7221</v>
      </c>
      <c r="T1201" t="s">
        <v>3421</v>
      </c>
      <c r="U1201" t="s">
        <v>5207</v>
      </c>
      <c r="V1201" t="s">
        <v>7222</v>
      </c>
      <c r="W1201" t="s">
        <v>95</v>
      </c>
      <c r="X1201" t="s">
        <v>7223</v>
      </c>
      <c r="Y1201" s="49">
        <v>1200</v>
      </c>
    </row>
    <row r="1202" spans="1:25">
      <c r="A1202" s="49" t="s">
        <v>49</v>
      </c>
      <c r="B1202" s="49" t="str">
        <f>IFERROR(IF(A1202="","",A1202&amp;COUNTIF(A$2:A1202,A1202)),"")</f>
        <v>文学71</v>
      </c>
      <c r="C1202">
        <v>81</v>
      </c>
      <c r="D1202">
        <v>1201</v>
      </c>
      <c r="F1202" t="s">
        <v>48</v>
      </c>
      <c r="G1202" t="s">
        <v>7046</v>
      </c>
      <c r="H1202" t="s">
        <v>2923</v>
      </c>
      <c r="K1202" s="50">
        <v>9784473044730</v>
      </c>
      <c r="L1202" t="s">
        <v>3042</v>
      </c>
      <c r="M1202" s="49" t="s">
        <v>3043</v>
      </c>
      <c r="O1202" s="49" t="s">
        <v>7224</v>
      </c>
      <c r="P1202" t="s">
        <v>7225</v>
      </c>
      <c r="Q1202" s="51">
        <v>1800</v>
      </c>
      <c r="R1202" s="51">
        <v>1980</v>
      </c>
      <c r="S1202" t="s">
        <v>7226</v>
      </c>
      <c r="T1202" t="s">
        <v>7227</v>
      </c>
      <c r="U1202" t="s">
        <v>1469</v>
      </c>
      <c r="V1202" t="s">
        <v>7228</v>
      </c>
      <c r="W1202" t="s">
        <v>95</v>
      </c>
      <c r="X1202" t="s">
        <v>7229</v>
      </c>
      <c r="Y1202" s="49">
        <v>1201</v>
      </c>
    </row>
    <row r="1203" spans="1:25">
      <c r="A1203" s="49" t="s">
        <v>49</v>
      </c>
      <c r="B1203" s="49" t="str">
        <f>IFERROR(IF(A1203="","",A1203&amp;COUNTIF(A$2:A1203,A1203)),"")</f>
        <v>文学72</v>
      </c>
      <c r="C1203">
        <v>81</v>
      </c>
      <c r="D1203">
        <v>1202</v>
      </c>
      <c r="F1203" t="s">
        <v>48</v>
      </c>
      <c r="G1203" t="s">
        <v>7046</v>
      </c>
      <c r="H1203" t="s">
        <v>2923</v>
      </c>
      <c r="K1203" s="50">
        <v>9784480022509</v>
      </c>
      <c r="L1203" t="s">
        <v>4303</v>
      </c>
      <c r="M1203" s="49" t="s">
        <v>4304</v>
      </c>
      <c r="O1203" s="49" t="s">
        <v>7230</v>
      </c>
      <c r="P1203" t="s">
        <v>7231</v>
      </c>
      <c r="Q1203" s="51">
        <v>9750</v>
      </c>
      <c r="R1203" s="51">
        <v>10725</v>
      </c>
      <c r="S1203" t="s">
        <v>7232</v>
      </c>
      <c r="T1203" t="s">
        <v>7233</v>
      </c>
      <c r="U1203" t="s">
        <v>5936</v>
      </c>
      <c r="V1203" t="s">
        <v>7234</v>
      </c>
      <c r="W1203" t="s">
        <v>293</v>
      </c>
      <c r="X1203" t="s">
        <v>7235</v>
      </c>
      <c r="Y1203" s="49">
        <v>1202</v>
      </c>
    </row>
    <row r="1204" spans="1:25">
      <c r="A1204" s="49" t="s">
        <v>49</v>
      </c>
      <c r="B1204" s="49" t="str">
        <f>IFERROR(IF(A1204="","",A1204&amp;COUNTIF(A$2:A1204,A1204)),"")</f>
        <v>文学73</v>
      </c>
      <c r="C1204">
        <v>81</v>
      </c>
      <c r="D1204">
        <v>1203</v>
      </c>
      <c r="F1204" t="s">
        <v>48</v>
      </c>
      <c r="G1204" t="s">
        <v>7046</v>
      </c>
      <c r="H1204" t="s">
        <v>2923</v>
      </c>
      <c r="K1204" s="50">
        <v>9784480030603</v>
      </c>
      <c r="L1204" t="s">
        <v>4303</v>
      </c>
      <c r="M1204" s="49" t="s">
        <v>4304</v>
      </c>
      <c r="O1204" s="49" t="s">
        <v>7236</v>
      </c>
      <c r="P1204" t="s">
        <v>7237</v>
      </c>
      <c r="Q1204" s="51">
        <v>10600</v>
      </c>
      <c r="R1204" s="51">
        <v>11660</v>
      </c>
      <c r="S1204" t="s">
        <v>7238</v>
      </c>
      <c r="T1204" t="s">
        <v>7239</v>
      </c>
      <c r="U1204" t="s">
        <v>5936</v>
      </c>
      <c r="V1204" t="s">
        <v>7240</v>
      </c>
      <c r="W1204" t="s">
        <v>293</v>
      </c>
      <c r="X1204" t="s">
        <v>7241</v>
      </c>
      <c r="Y1204" s="49">
        <v>1203</v>
      </c>
    </row>
    <row r="1205" spans="1:25">
      <c r="A1205" s="49" t="s">
        <v>49</v>
      </c>
      <c r="B1205" s="49" t="str">
        <f>IFERROR(IF(A1205="","",A1205&amp;COUNTIF(A$2:A1205,A1205)),"")</f>
        <v>文学74</v>
      </c>
      <c r="C1205">
        <v>81</v>
      </c>
      <c r="D1205">
        <v>1204</v>
      </c>
      <c r="F1205" t="s">
        <v>48</v>
      </c>
      <c r="G1205" t="s">
        <v>7046</v>
      </c>
      <c r="H1205" t="s">
        <v>2923</v>
      </c>
      <c r="K1205" s="50">
        <v>9784490210170</v>
      </c>
      <c r="L1205" t="s">
        <v>599</v>
      </c>
      <c r="M1205" s="49" t="s">
        <v>600</v>
      </c>
      <c r="O1205" s="49" t="s">
        <v>7242</v>
      </c>
      <c r="P1205" t="s">
        <v>7243</v>
      </c>
      <c r="Q1205" s="51">
        <v>12000</v>
      </c>
      <c r="R1205" s="51">
        <v>13200</v>
      </c>
      <c r="S1205" t="s">
        <v>7244</v>
      </c>
      <c r="T1205" t="s">
        <v>3569</v>
      </c>
      <c r="U1205" t="s">
        <v>3288</v>
      </c>
      <c r="V1205" t="s">
        <v>7245</v>
      </c>
      <c r="W1205" t="s">
        <v>95</v>
      </c>
      <c r="X1205" t="s">
        <v>7246</v>
      </c>
      <c r="Y1205" s="49">
        <v>1204</v>
      </c>
    </row>
    <row r="1206" spans="1:25">
      <c r="A1206" s="49" t="s">
        <v>49</v>
      </c>
      <c r="B1206" s="49" t="str">
        <f>IFERROR(IF(A1206="","",A1206&amp;COUNTIF(A$2:A1206,A1206)),"")</f>
        <v>文学75</v>
      </c>
      <c r="C1206">
        <v>81</v>
      </c>
      <c r="D1206">
        <v>1205</v>
      </c>
      <c r="F1206" t="s">
        <v>48</v>
      </c>
      <c r="G1206" t="s">
        <v>7046</v>
      </c>
      <c r="H1206" t="s">
        <v>2923</v>
      </c>
      <c r="L1206" t="s">
        <v>1902</v>
      </c>
      <c r="M1206" s="49" t="s">
        <v>1903</v>
      </c>
      <c r="O1206" s="49" t="s">
        <v>7247</v>
      </c>
      <c r="P1206" t="s">
        <v>7248</v>
      </c>
      <c r="Q1206" s="51">
        <v>12000</v>
      </c>
      <c r="R1206" s="51">
        <v>13200</v>
      </c>
      <c r="S1206" t="s">
        <v>7249</v>
      </c>
      <c r="T1206" s="17">
        <v>44652</v>
      </c>
      <c r="U1206" t="s">
        <v>7250</v>
      </c>
      <c r="V1206" t="s">
        <v>7251</v>
      </c>
      <c r="W1206" t="s">
        <v>95</v>
      </c>
      <c r="X1206" t="s">
        <v>7252</v>
      </c>
      <c r="Y1206" s="49">
        <v>1205</v>
      </c>
    </row>
    <row r="1207" spans="1:25">
      <c r="A1207" s="49" t="s">
        <v>49</v>
      </c>
      <c r="B1207" s="49" t="str">
        <f>IFERROR(IF(A1207="","",A1207&amp;COUNTIF(A$2:A1207,A1207)),"")</f>
        <v>文学76</v>
      </c>
      <c r="C1207">
        <v>81</v>
      </c>
      <c r="D1207">
        <v>1206</v>
      </c>
      <c r="F1207" t="s">
        <v>48</v>
      </c>
      <c r="G1207" t="s">
        <v>7046</v>
      </c>
      <c r="H1207" t="s">
        <v>2923</v>
      </c>
      <c r="K1207" s="50">
        <v>9784815810818</v>
      </c>
      <c r="L1207" t="s">
        <v>1902</v>
      </c>
      <c r="M1207" s="49" t="s">
        <v>1903</v>
      </c>
      <c r="O1207" s="49" t="s">
        <v>7253</v>
      </c>
      <c r="P1207" t="s">
        <v>7254</v>
      </c>
      <c r="Q1207" s="51">
        <v>12000</v>
      </c>
      <c r="R1207" s="51">
        <v>13200</v>
      </c>
      <c r="S1207" t="s">
        <v>7255</v>
      </c>
      <c r="T1207" s="17">
        <v>44652</v>
      </c>
      <c r="U1207" t="s">
        <v>7256</v>
      </c>
      <c r="V1207" t="s">
        <v>7257</v>
      </c>
      <c r="W1207" t="s">
        <v>95</v>
      </c>
      <c r="X1207" t="s">
        <v>7258</v>
      </c>
      <c r="Y1207" s="49">
        <v>1206</v>
      </c>
    </row>
    <row r="1208" spans="1:25">
      <c r="A1208" s="49" t="s">
        <v>49</v>
      </c>
      <c r="B1208" s="49" t="str">
        <f>IFERROR(IF(A1208="","",A1208&amp;COUNTIF(A$2:A1208,A1208)),"")</f>
        <v>文学77</v>
      </c>
      <c r="C1208">
        <v>81</v>
      </c>
      <c r="D1208">
        <v>1207</v>
      </c>
      <c r="F1208" t="s">
        <v>48</v>
      </c>
      <c r="G1208" t="s">
        <v>7046</v>
      </c>
      <c r="H1208" t="s">
        <v>2923</v>
      </c>
      <c r="K1208" s="50">
        <v>9784823411625</v>
      </c>
      <c r="L1208" t="s">
        <v>1248</v>
      </c>
      <c r="M1208" s="49" t="s">
        <v>1249</v>
      </c>
      <c r="O1208" s="49" t="s">
        <v>7259</v>
      </c>
      <c r="P1208" t="s">
        <v>7260</v>
      </c>
      <c r="Q1208" s="51">
        <v>4000</v>
      </c>
      <c r="R1208" s="51">
        <v>4400</v>
      </c>
      <c r="S1208" t="s">
        <v>7261</v>
      </c>
      <c r="T1208" t="s">
        <v>4229</v>
      </c>
      <c r="U1208" t="s">
        <v>7262</v>
      </c>
      <c r="V1208" t="s">
        <v>7263</v>
      </c>
      <c r="W1208" t="s">
        <v>95</v>
      </c>
      <c r="X1208" t="s">
        <v>7264</v>
      </c>
      <c r="Y1208" s="49">
        <v>1207</v>
      </c>
    </row>
    <row r="1209" spans="1:25">
      <c r="A1209" s="49" t="s">
        <v>49</v>
      </c>
      <c r="B1209" s="49" t="str">
        <f>IFERROR(IF(A1209="","",A1209&amp;COUNTIF(A$2:A1209,A1209)),"")</f>
        <v>文学78</v>
      </c>
      <c r="C1209">
        <v>81</v>
      </c>
      <c r="D1209">
        <v>1208</v>
      </c>
      <c r="F1209" t="s">
        <v>48</v>
      </c>
      <c r="G1209" t="s">
        <v>7046</v>
      </c>
      <c r="H1209" t="s">
        <v>2923</v>
      </c>
      <c r="K1209" s="50">
        <v>9784625603006</v>
      </c>
      <c r="L1209" t="s">
        <v>3131</v>
      </c>
      <c r="M1209" s="49" t="s">
        <v>3132</v>
      </c>
      <c r="O1209" s="49" t="s">
        <v>7265</v>
      </c>
      <c r="P1209" t="s">
        <v>7266</v>
      </c>
      <c r="Q1209" s="51">
        <v>18000</v>
      </c>
      <c r="R1209" s="51">
        <v>19800</v>
      </c>
      <c r="S1209" t="s">
        <v>7267</v>
      </c>
      <c r="T1209" s="17">
        <v>36861</v>
      </c>
      <c r="U1209" t="s">
        <v>7268</v>
      </c>
      <c r="V1209" t="s">
        <v>7269</v>
      </c>
      <c r="W1209" t="s">
        <v>95</v>
      </c>
      <c r="X1209" t="s">
        <v>7270</v>
      </c>
      <c r="Y1209" s="49">
        <v>1208</v>
      </c>
    </row>
    <row r="1210" spans="1:25">
      <c r="A1210" s="49" t="s">
        <v>49</v>
      </c>
      <c r="B1210" s="49" t="str">
        <f>IFERROR(IF(A1210="","",A1210&amp;COUNTIF(A$2:A1210,A1210)),"")</f>
        <v>文学79</v>
      </c>
      <c r="C1210">
        <v>81</v>
      </c>
      <c r="D1210">
        <v>1209</v>
      </c>
      <c r="F1210" t="s">
        <v>48</v>
      </c>
      <c r="G1210" t="s">
        <v>7046</v>
      </c>
      <c r="H1210" t="s">
        <v>2923</v>
      </c>
      <c r="K1210" s="50">
        <v>9784625673276</v>
      </c>
      <c r="L1210" t="s">
        <v>3131</v>
      </c>
      <c r="M1210" s="49" t="s">
        <v>3132</v>
      </c>
      <c r="O1210" s="49" t="s">
        <v>7271</v>
      </c>
      <c r="P1210" t="s">
        <v>7272</v>
      </c>
      <c r="Q1210" s="51">
        <v>10000</v>
      </c>
      <c r="R1210" s="51">
        <v>11000</v>
      </c>
      <c r="S1210" t="s">
        <v>7273</v>
      </c>
      <c r="T1210" t="s">
        <v>7274</v>
      </c>
      <c r="U1210" t="s">
        <v>580</v>
      </c>
      <c r="V1210" t="s">
        <v>7275</v>
      </c>
      <c r="W1210" t="s">
        <v>95</v>
      </c>
      <c r="X1210" t="s">
        <v>7276</v>
      </c>
      <c r="Y1210" s="49">
        <v>1209</v>
      </c>
    </row>
    <row r="1211" spans="1:25">
      <c r="A1211" s="49" t="s">
        <v>49</v>
      </c>
      <c r="B1211" s="49" t="str">
        <f>IFERROR(IF(A1211="","",A1211&amp;COUNTIF(A$2:A1211,A1211)),"")</f>
        <v>文学80</v>
      </c>
      <c r="C1211">
        <v>81</v>
      </c>
      <c r="D1211">
        <v>1210</v>
      </c>
      <c r="F1211" t="s">
        <v>48</v>
      </c>
      <c r="G1211" t="s">
        <v>7046</v>
      </c>
      <c r="H1211" t="s">
        <v>2923</v>
      </c>
      <c r="L1211" t="s">
        <v>1310</v>
      </c>
      <c r="M1211" s="49" t="s">
        <v>1311</v>
      </c>
      <c r="O1211" s="49" t="s">
        <v>7277</v>
      </c>
      <c r="P1211" t="s">
        <v>7278</v>
      </c>
      <c r="Q1211">
        <v>36400</v>
      </c>
      <c r="R1211" s="51">
        <v>40040</v>
      </c>
      <c r="S1211" t="s">
        <v>7279</v>
      </c>
      <c r="T1211" t="s">
        <v>7280</v>
      </c>
      <c r="U1211" t="s">
        <v>7281</v>
      </c>
      <c r="V1211" t="s">
        <v>7282</v>
      </c>
      <c r="W1211" t="s">
        <v>95</v>
      </c>
      <c r="X1211" t="s">
        <v>7283</v>
      </c>
      <c r="Y1211" s="49">
        <v>1210</v>
      </c>
    </row>
    <row r="1212" spans="1:25">
      <c r="A1212" s="49" t="s">
        <v>49</v>
      </c>
      <c r="B1212" s="49" t="str">
        <f>IFERROR(IF(A1212="","",A1212&amp;COUNTIF(A$2:A1212,A1212)),"")</f>
        <v>文学81</v>
      </c>
      <c r="C1212">
        <v>81</v>
      </c>
      <c r="D1212">
        <v>1211</v>
      </c>
      <c r="F1212" t="s">
        <v>48</v>
      </c>
      <c r="G1212" t="s">
        <v>7046</v>
      </c>
      <c r="H1212" t="s">
        <v>2923</v>
      </c>
      <c r="K1212" s="50">
        <v>9784642014519</v>
      </c>
      <c r="L1212" t="s">
        <v>2086</v>
      </c>
      <c r="M1212" s="49" t="s">
        <v>2087</v>
      </c>
      <c r="O1212" s="49" t="s">
        <v>7284</v>
      </c>
      <c r="P1212" t="s">
        <v>7285</v>
      </c>
      <c r="Q1212" s="51">
        <v>4800</v>
      </c>
      <c r="R1212" s="51">
        <v>5280</v>
      </c>
      <c r="S1212" t="s">
        <v>7286</v>
      </c>
      <c r="T1212" t="s">
        <v>7287</v>
      </c>
      <c r="U1212" t="s">
        <v>7288</v>
      </c>
      <c r="V1212" t="s">
        <v>7289</v>
      </c>
      <c r="W1212" t="s">
        <v>95</v>
      </c>
      <c r="X1212" t="s">
        <v>7290</v>
      </c>
      <c r="Y1212" s="49">
        <v>1211</v>
      </c>
    </row>
    <row r="1213" spans="1:25">
      <c r="A1213" s="49" t="s">
        <v>49</v>
      </c>
      <c r="B1213" s="49" t="str">
        <f>IFERROR(IF(A1213="","",A1213&amp;COUNTIF(A$2:A1213,A1213)),"")</f>
        <v>文学82</v>
      </c>
      <c r="C1213">
        <v>82</v>
      </c>
      <c r="D1213">
        <v>1212</v>
      </c>
      <c r="F1213" t="s">
        <v>48</v>
      </c>
      <c r="G1213" t="s">
        <v>7046</v>
      </c>
      <c r="H1213" t="s">
        <v>2923</v>
      </c>
      <c r="L1213" t="s">
        <v>2086</v>
      </c>
      <c r="M1213" s="49" t="s">
        <v>2087</v>
      </c>
      <c r="O1213" s="49" t="s">
        <v>7291</v>
      </c>
      <c r="P1213" t="s">
        <v>7292</v>
      </c>
      <c r="Q1213" s="51">
        <v>68000</v>
      </c>
      <c r="R1213" s="51">
        <v>74800</v>
      </c>
      <c r="S1213" t="s">
        <v>7293</v>
      </c>
      <c r="T1213" t="s">
        <v>7294</v>
      </c>
      <c r="U1213" t="s">
        <v>7295</v>
      </c>
      <c r="V1213" t="s">
        <v>7296</v>
      </c>
      <c r="W1213" t="s">
        <v>95</v>
      </c>
      <c r="X1213" t="s">
        <v>7297</v>
      </c>
      <c r="Y1213" s="49">
        <v>1212</v>
      </c>
    </row>
    <row r="1214" spans="1:25">
      <c r="A1214" s="49" t="s">
        <v>51</v>
      </c>
      <c r="B1214" s="49" t="str">
        <f>IFERROR(IF(A1214="","",A1214&amp;COUNTIF(A$2:A1214,A1214)),"")</f>
        <v>芸術25</v>
      </c>
      <c r="C1214">
        <v>82</v>
      </c>
      <c r="D1214">
        <v>1213</v>
      </c>
      <c r="F1214" t="s">
        <v>50</v>
      </c>
      <c r="G1214" t="s">
        <v>7298</v>
      </c>
      <c r="H1214" t="s">
        <v>3143</v>
      </c>
      <c r="K1214" s="50">
        <v>9784750517117</v>
      </c>
      <c r="L1214" t="s">
        <v>1679</v>
      </c>
      <c r="M1214" s="49" t="s">
        <v>1680</v>
      </c>
      <c r="O1214" s="49" t="s">
        <v>7299</v>
      </c>
      <c r="P1214" t="s">
        <v>7300</v>
      </c>
      <c r="Q1214" s="51">
        <v>3600</v>
      </c>
      <c r="R1214" s="51">
        <v>3960</v>
      </c>
      <c r="S1214" t="s">
        <v>7301</v>
      </c>
      <c r="T1214" t="s">
        <v>3719</v>
      </c>
      <c r="U1214" t="s">
        <v>3175</v>
      </c>
      <c r="V1214" t="s">
        <v>7302</v>
      </c>
      <c r="W1214" t="s">
        <v>95</v>
      </c>
      <c r="X1214" t="s">
        <v>7303</v>
      </c>
      <c r="Y1214" s="49">
        <v>1213</v>
      </c>
    </row>
    <row r="1215" spans="1:25">
      <c r="A1215" s="49" t="s">
        <v>51</v>
      </c>
      <c r="B1215" s="49" t="str">
        <f>IFERROR(IF(A1215="","",A1215&amp;COUNTIF(A$2:A1215,A1215)),"")</f>
        <v>芸術26</v>
      </c>
      <c r="C1215">
        <v>82</v>
      </c>
      <c r="D1215">
        <v>1214</v>
      </c>
      <c r="F1215" t="s">
        <v>50</v>
      </c>
      <c r="G1215" t="s">
        <v>7298</v>
      </c>
      <c r="H1215" t="s">
        <v>3143</v>
      </c>
      <c r="K1215" s="50">
        <v>9784750515533</v>
      </c>
      <c r="L1215" t="s">
        <v>1679</v>
      </c>
      <c r="M1215" s="49" t="s">
        <v>1680</v>
      </c>
      <c r="O1215" s="49" t="s">
        <v>7304</v>
      </c>
      <c r="P1215" t="s">
        <v>7300</v>
      </c>
      <c r="Q1215" s="51">
        <v>3800</v>
      </c>
      <c r="R1215" s="51">
        <v>4180</v>
      </c>
      <c r="S1215" t="s">
        <v>7305</v>
      </c>
      <c r="T1215" t="s">
        <v>3427</v>
      </c>
      <c r="U1215" t="s">
        <v>7306</v>
      </c>
      <c r="V1215" t="s">
        <v>7307</v>
      </c>
      <c r="W1215" t="s">
        <v>95</v>
      </c>
      <c r="X1215" t="s">
        <v>7308</v>
      </c>
      <c r="Y1215" s="49">
        <v>1214</v>
      </c>
    </row>
    <row r="1216" spans="1:25">
      <c r="A1216" s="49" t="s">
        <v>51</v>
      </c>
      <c r="B1216" s="49" t="str">
        <f>IFERROR(IF(A1216="","",A1216&amp;COUNTIF(A$2:A1216,A1216)),"")</f>
        <v>芸術27</v>
      </c>
      <c r="C1216">
        <v>82</v>
      </c>
      <c r="D1216">
        <v>1215</v>
      </c>
      <c r="F1216" t="s">
        <v>50</v>
      </c>
      <c r="G1216" t="s">
        <v>7298</v>
      </c>
      <c r="H1216" t="s">
        <v>3143</v>
      </c>
      <c r="K1216" s="50">
        <v>9784771034259</v>
      </c>
      <c r="L1216" t="s">
        <v>1199</v>
      </c>
      <c r="M1216" s="49" t="s">
        <v>1200</v>
      </c>
      <c r="O1216" s="49" t="s">
        <v>7309</v>
      </c>
      <c r="P1216" t="s">
        <v>7310</v>
      </c>
      <c r="Q1216" s="51">
        <v>7000</v>
      </c>
      <c r="R1216" s="51">
        <v>7700</v>
      </c>
      <c r="S1216" t="s">
        <v>7311</v>
      </c>
      <c r="T1216" t="s">
        <v>3363</v>
      </c>
      <c r="U1216" t="s">
        <v>491</v>
      </c>
      <c r="V1216" t="s">
        <v>7312</v>
      </c>
      <c r="W1216" t="s">
        <v>95</v>
      </c>
      <c r="X1216" t="s">
        <v>7313</v>
      </c>
      <c r="Y1216" s="49">
        <v>1215</v>
      </c>
    </row>
    <row r="1217" spans="1:25">
      <c r="A1217" s="49" t="s">
        <v>51</v>
      </c>
      <c r="B1217" s="49" t="str">
        <f>IFERROR(IF(A1217="","",A1217&amp;COUNTIF(A$2:A1217,A1217)),"")</f>
        <v>芸術28</v>
      </c>
      <c r="C1217">
        <v>82</v>
      </c>
      <c r="D1217">
        <v>1216</v>
      </c>
      <c r="F1217" t="s">
        <v>50</v>
      </c>
      <c r="G1217" t="s">
        <v>7298</v>
      </c>
      <c r="H1217" t="s">
        <v>3143</v>
      </c>
      <c r="K1217" s="50">
        <v>9784861829437</v>
      </c>
      <c r="L1217" t="s">
        <v>1206</v>
      </c>
      <c r="M1217" s="49" t="s">
        <v>1207</v>
      </c>
      <c r="O1217" s="49" t="s">
        <v>7314</v>
      </c>
      <c r="P1217" t="s">
        <v>7315</v>
      </c>
      <c r="Q1217" s="51">
        <v>12000</v>
      </c>
      <c r="R1217" s="51">
        <v>13200</v>
      </c>
      <c r="S1217" t="s">
        <v>7316</v>
      </c>
      <c r="T1217" t="s">
        <v>3671</v>
      </c>
      <c r="U1217" t="s">
        <v>7317</v>
      </c>
      <c r="V1217" t="s">
        <v>7318</v>
      </c>
      <c r="W1217" t="s">
        <v>95</v>
      </c>
      <c r="X1217" t="s">
        <v>7319</v>
      </c>
      <c r="Y1217" s="49">
        <v>1216</v>
      </c>
    </row>
    <row r="1218" spans="1:25">
      <c r="A1218" s="49" t="s">
        <v>51</v>
      </c>
      <c r="B1218" s="49" t="str">
        <f>IFERROR(IF(A1218="","",A1218&amp;COUNTIF(A$2:A1218,A1218)),"")</f>
        <v>芸術29</v>
      </c>
      <c r="C1218">
        <v>82</v>
      </c>
      <c r="D1218">
        <v>1217</v>
      </c>
      <c r="F1218" t="s">
        <v>50</v>
      </c>
      <c r="G1218" t="s">
        <v>7298</v>
      </c>
      <c r="H1218" t="s">
        <v>3143</v>
      </c>
      <c r="K1218" s="50">
        <v>9784861829475</v>
      </c>
      <c r="L1218" t="s">
        <v>1206</v>
      </c>
      <c r="M1218" s="49" t="s">
        <v>1207</v>
      </c>
      <c r="O1218" s="49" t="s">
        <v>7320</v>
      </c>
      <c r="P1218" t="s">
        <v>7315</v>
      </c>
      <c r="Q1218" s="51">
        <v>6300</v>
      </c>
      <c r="R1218" s="51">
        <v>6930</v>
      </c>
      <c r="S1218" t="s">
        <v>7321</v>
      </c>
      <c r="T1218" t="s">
        <v>3671</v>
      </c>
      <c r="U1218" t="s">
        <v>7322</v>
      </c>
      <c r="V1218" t="s">
        <v>7323</v>
      </c>
      <c r="W1218" t="s">
        <v>95</v>
      </c>
      <c r="X1218" t="s">
        <v>7324</v>
      </c>
      <c r="Y1218" s="49">
        <v>1217</v>
      </c>
    </row>
    <row r="1219" spans="1:25">
      <c r="A1219" s="49" t="s">
        <v>51</v>
      </c>
      <c r="B1219" s="49" t="str">
        <f>IFERROR(IF(A1219="","",A1219&amp;COUNTIF(A$2:A1219,A1219)),"")</f>
        <v>芸術30</v>
      </c>
      <c r="C1219">
        <v>82</v>
      </c>
      <c r="D1219">
        <v>1218</v>
      </c>
      <c r="F1219" t="s">
        <v>50</v>
      </c>
      <c r="G1219" t="s">
        <v>7298</v>
      </c>
      <c r="H1219" t="s">
        <v>3143</v>
      </c>
      <c r="K1219" s="50">
        <v>9784385162508</v>
      </c>
      <c r="L1219" t="s">
        <v>4295</v>
      </c>
      <c r="M1219" s="49" t="s">
        <v>4296</v>
      </c>
      <c r="O1219" s="49" t="s">
        <v>7325</v>
      </c>
      <c r="P1219" t="s">
        <v>7326</v>
      </c>
      <c r="Q1219" s="51">
        <v>3600</v>
      </c>
      <c r="R1219" s="51">
        <v>3960</v>
      </c>
      <c r="S1219" t="s">
        <v>7327</v>
      </c>
      <c r="T1219" t="s">
        <v>3536</v>
      </c>
      <c r="U1219" t="s">
        <v>7328</v>
      </c>
      <c r="V1219" t="s">
        <v>7329</v>
      </c>
      <c r="W1219" t="s">
        <v>95</v>
      </c>
      <c r="X1219" t="s">
        <v>7330</v>
      </c>
      <c r="Y1219" s="49">
        <v>1218</v>
      </c>
    </row>
    <row r="1220" spans="1:25">
      <c r="A1220" s="49" t="s">
        <v>51</v>
      </c>
      <c r="B1220" s="49" t="str">
        <f>IFERROR(IF(A1220="","",A1220&amp;COUNTIF(A$2:A1220,A1220)),"")</f>
        <v>芸術31</v>
      </c>
      <c r="C1220">
        <v>82</v>
      </c>
      <c r="D1220">
        <v>1219</v>
      </c>
      <c r="F1220" t="s">
        <v>50</v>
      </c>
      <c r="G1220" t="s">
        <v>7298</v>
      </c>
      <c r="H1220" t="s">
        <v>3143</v>
      </c>
      <c r="K1220" s="50">
        <v>9784385162485</v>
      </c>
      <c r="L1220" t="s">
        <v>4295</v>
      </c>
      <c r="M1220" s="49" t="s">
        <v>4296</v>
      </c>
      <c r="O1220" s="49" t="s">
        <v>7331</v>
      </c>
      <c r="P1220" t="s">
        <v>7332</v>
      </c>
      <c r="Q1220" s="51">
        <v>3500</v>
      </c>
      <c r="R1220" s="51">
        <v>3850</v>
      </c>
      <c r="S1220" t="s">
        <v>7333</v>
      </c>
      <c r="T1220" t="s">
        <v>3594</v>
      </c>
      <c r="U1220" t="s">
        <v>7334</v>
      </c>
      <c r="V1220" t="s">
        <v>7335</v>
      </c>
      <c r="W1220" t="s">
        <v>95</v>
      </c>
      <c r="X1220" t="s">
        <v>7336</v>
      </c>
      <c r="Y1220" s="49">
        <v>1219</v>
      </c>
    </row>
    <row r="1221" spans="1:25">
      <c r="A1221" s="49" t="s">
        <v>51</v>
      </c>
      <c r="B1221" s="49" t="str">
        <f>IFERROR(IF(A1221="","",A1221&amp;COUNTIF(A$2:A1221,A1221)),"")</f>
        <v>芸術32</v>
      </c>
      <c r="C1221">
        <v>82</v>
      </c>
      <c r="D1221">
        <v>1220</v>
      </c>
      <c r="F1221" t="s">
        <v>50</v>
      </c>
      <c r="G1221" t="s">
        <v>7298</v>
      </c>
      <c r="H1221" t="s">
        <v>3143</v>
      </c>
      <c r="K1221" s="50">
        <v>9784784219209</v>
      </c>
      <c r="L1221" t="s">
        <v>3208</v>
      </c>
      <c r="M1221" s="49" t="s">
        <v>3209</v>
      </c>
      <c r="O1221" s="49" t="s">
        <v>7337</v>
      </c>
      <c r="P1221" t="s">
        <v>7338</v>
      </c>
      <c r="Q1221" s="51">
        <v>70000</v>
      </c>
      <c r="R1221" s="51">
        <v>77000</v>
      </c>
      <c r="S1221" t="s">
        <v>7339</v>
      </c>
      <c r="T1221" t="s">
        <v>3375</v>
      </c>
      <c r="U1221" t="s">
        <v>7340</v>
      </c>
      <c r="V1221" t="s">
        <v>7341</v>
      </c>
      <c r="W1221" t="s">
        <v>293</v>
      </c>
      <c r="X1221" t="s">
        <v>7342</v>
      </c>
      <c r="Y1221" s="49">
        <v>1220</v>
      </c>
    </row>
    <row r="1222" spans="1:25">
      <c r="A1222" s="49" t="s">
        <v>51</v>
      </c>
      <c r="B1222" s="49" t="str">
        <f>IFERROR(IF(A1222="","",A1222&amp;COUNTIF(A$2:A1222,A1222)),"")</f>
        <v>芸術33</v>
      </c>
      <c r="C1222">
        <v>82</v>
      </c>
      <c r="D1222">
        <v>1221</v>
      </c>
      <c r="F1222" t="s">
        <v>50</v>
      </c>
      <c r="G1222" t="s">
        <v>7298</v>
      </c>
      <c r="H1222" t="s">
        <v>3143</v>
      </c>
      <c r="K1222" s="50">
        <v>9784096823569</v>
      </c>
      <c r="L1222" t="s">
        <v>3216</v>
      </c>
      <c r="M1222" s="49" t="s">
        <v>3217</v>
      </c>
      <c r="O1222" s="49" t="s">
        <v>7343</v>
      </c>
      <c r="Q1222" s="51">
        <v>320000</v>
      </c>
      <c r="R1222" s="51">
        <v>352000</v>
      </c>
      <c r="S1222" t="s">
        <v>7344</v>
      </c>
      <c r="T1222" t="s">
        <v>7345</v>
      </c>
      <c r="U1222" t="s">
        <v>7346</v>
      </c>
      <c r="V1222" t="s">
        <v>7347</v>
      </c>
      <c r="W1222" t="s">
        <v>95</v>
      </c>
      <c r="X1222" t="s">
        <v>7348</v>
      </c>
      <c r="Y1222" s="49">
        <v>1221</v>
      </c>
    </row>
    <row r="1223" spans="1:25">
      <c r="A1223" s="49" t="s">
        <v>51</v>
      </c>
      <c r="B1223" s="49" t="str">
        <f>IFERROR(IF(A1223="","",A1223&amp;COUNTIF(A$2:A1223,A1223)),"")</f>
        <v>芸術34</v>
      </c>
      <c r="C1223">
        <v>82</v>
      </c>
      <c r="D1223">
        <v>1222</v>
      </c>
      <c r="F1223" t="s">
        <v>50</v>
      </c>
      <c r="G1223" t="s">
        <v>7298</v>
      </c>
      <c r="H1223" t="s">
        <v>3143</v>
      </c>
      <c r="K1223" s="50">
        <v>9784096019849</v>
      </c>
      <c r="L1223" t="s">
        <v>3216</v>
      </c>
      <c r="M1223" s="49" t="s">
        <v>3217</v>
      </c>
      <c r="O1223" s="49" t="s">
        <v>7349</v>
      </c>
      <c r="Q1223" s="51">
        <v>300000</v>
      </c>
      <c r="R1223" s="51">
        <v>330000</v>
      </c>
      <c r="S1223" t="s">
        <v>7350</v>
      </c>
      <c r="T1223" t="s">
        <v>7351</v>
      </c>
      <c r="U1223" t="s">
        <v>7352</v>
      </c>
      <c r="V1223" t="s">
        <v>7353</v>
      </c>
      <c r="W1223" t="s">
        <v>293</v>
      </c>
      <c r="X1223" t="s">
        <v>7354</v>
      </c>
      <c r="Y1223" s="49">
        <v>1222</v>
      </c>
    </row>
    <row r="1224" spans="1:25">
      <c r="A1224" s="49" t="s">
        <v>51</v>
      </c>
      <c r="B1224" s="49" t="str">
        <f>IFERROR(IF(A1224="","",A1224&amp;COUNTIF(A$2:A1224,A1224)),"")</f>
        <v>芸術35</v>
      </c>
      <c r="C1224">
        <v>82</v>
      </c>
      <c r="D1224">
        <v>1223</v>
      </c>
      <c r="F1224" t="s">
        <v>50</v>
      </c>
      <c r="G1224" t="s">
        <v>7298</v>
      </c>
      <c r="H1224" t="s">
        <v>3143</v>
      </c>
      <c r="K1224" s="50">
        <v>9784787274434</v>
      </c>
      <c r="L1224" t="s">
        <v>2138</v>
      </c>
      <c r="M1224" s="49" t="s">
        <v>2139</v>
      </c>
      <c r="O1224" s="49" t="s">
        <v>7355</v>
      </c>
      <c r="P1224" t="s">
        <v>7356</v>
      </c>
      <c r="Q1224" s="51">
        <v>4200</v>
      </c>
      <c r="R1224" s="51">
        <v>4620</v>
      </c>
      <c r="S1224" t="s">
        <v>7357</v>
      </c>
      <c r="T1224" s="17">
        <v>44531</v>
      </c>
      <c r="U1224" t="s">
        <v>1104</v>
      </c>
      <c r="V1224" t="s">
        <v>7358</v>
      </c>
      <c r="W1224" t="s">
        <v>95</v>
      </c>
      <c r="X1224" t="s">
        <v>7359</v>
      </c>
      <c r="Y1224" s="49">
        <v>1223</v>
      </c>
    </row>
    <row r="1225" spans="1:25">
      <c r="A1225" s="49" t="s">
        <v>51</v>
      </c>
      <c r="B1225" s="49" t="str">
        <f>IFERROR(IF(A1225="","",A1225&amp;COUNTIF(A$2:A1225,A1225)),"")</f>
        <v>芸術36</v>
      </c>
      <c r="C1225">
        <v>82</v>
      </c>
      <c r="D1225">
        <v>1224</v>
      </c>
      <c r="F1225" t="s">
        <v>50</v>
      </c>
      <c r="G1225" t="s">
        <v>7298</v>
      </c>
      <c r="H1225" t="s">
        <v>3143</v>
      </c>
      <c r="K1225" s="50">
        <v>9784473040756</v>
      </c>
      <c r="L1225" t="s">
        <v>3042</v>
      </c>
      <c r="M1225" s="49" t="s">
        <v>3043</v>
      </c>
      <c r="O1225" s="49" t="s">
        <v>7360</v>
      </c>
      <c r="P1225" t="s">
        <v>7361</v>
      </c>
      <c r="Q1225" s="51">
        <v>25000</v>
      </c>
      <c r="R1225" s="51">
        <v>27500</v>
      </c>
      <c r="S1225" t="s">
        <v>7362</v>
      </c>
      <c r="T1225" t="s">
        <v>7363</v>
      </c>
      <c r="U1225" t="s">
        <v>7364</v>
      </c>
      <c r="V1225" t="s">
        <v>7365</v>
      </c>
      <c r="W1225" t="s">
        <v>95</v>
      </c>
      <c r="X1225" t="s">
        <v>7366</v>
      </c>
      <c r="Y1225" s="49">
        <v>1224</v>
      </c>
    </row>
    <row r="1226" spans="1:25">
      <c r="A1226" s="49" t="s">
        <v>51</v>
      </c>
      <c r="B1226" s="49" t="str">
        <f>IFERROR(IF(A1226="","",A1226&amp;COUNTIF(A$2:A1226,A1226)),"")</f>
        <v>芸術37</v>
      </c>
      <c r="C1226">
        <v>82</v>
      </c>
      <c r="D1226">
        <v>1225</v>
      </c>
      <c r="F1226" t="s">
        <v>50</v>
      </c>
      <c r="G1226" t="s">
        <v>7298</v>
      </c>
      <c r="H1226" t="s">
        <v>3143</v>
      </c>
      <c r="K1226" s="50">
        <v>9784805509661</v>
      </c>
      <c r="L1226" t="s">
        <v>583</v>
      </c>
      <c r="M1226" s="49" t="s">
        <v>584</v>
      </c>
      <c r="O1226" s="49" t="s">
        <v>7367</v>
      </c>
      <c r="P1226" t="s">
        <v>7368</v>
      </c>
      <c r="Q1226" s="51">
        <v>16000</v>
      </c>
      <c r="R1226" s="51">
        <v>17600</v>
      </c>
      <c r="S1226" t="s">
        <v>7369</v>
      </c>
      <c r="T1226" t="s">
        <v>3369</v>
      </c>
      <c r="U1226" t="s">
        <v>7370</v>
      </c>
      <c r="V1226" t="s">
        <v>7371</v>
      </c>
      <c r="W1226" t="s">
        <v>95</v>
      </c>
      <c r="X1226" t="s">
        <v>7372</v>
      </c>
      <c r="Y1226" s="49">
        <v>1225</v>
      </c>
    </row>
    <row r="1227" spans="1:25">
      <c r="A1227" s="49" t="s">
        <v>51</v>
      </c>
      <c r="B1227" s="49" t="str">
        <f>IFERROR(IF(A1227="","",A1227&amp;COUNTIF(A$2:A1227,A1227)),"")</f>
        <v>芸術38</v>
      </c>
      <c r="C1227">
        <v>82</v>
      </c>
      <c r="D1227">
        <v>1226</v>
      </c>
      <c r="F1227" t="s">
        <v>50</v>
      </c>
      <c r="G1227" t="s">
        <v>7298</v>
      </c>
      <c r="H1227" t="s">
        <v>3143</v>
      </c>
      <c r="K1227" s="50">
        <v>9784805509616</v>
      </c>
      <c r="L1227" t="s">
        <v>583</v>
      </c>
      <c r="M1227" s="49" t="s">
        <v>584</v>
      </c>
      <c r="O1227" s="49" t="s">
        <v>7373</v>
      </c>
      <c r="P1227" t="s">
        <v>7374</v>
      </c>
      <c r="Q1227" s="51">
        <v>26000</v>
      </c>
      <c r="R1227" s="51">
        <v>28600</v>
      </c>
      <c r="S1227" t="s">
        <v>7375</v>
      </c>
      <c r="T1227" t="s">
        <v>3968</v>
      </c>
      <c r="U1227" t="s">
        <v>7376</v>
      </c>
      <c r="V1227" t="s">
        <v>7377</v>
      </c>
      <c r="W1227" t="s">
        <v>95</v>
      </c>
      <c r="X1227" t="s">
        <v>7378</v>
      </c>
      <c r="Y1227" s="49">
        <v>1226</v>
      </c>
    </row>
    <row r="1228" spans="1:25">
      <c r="A1228" s="49" t="s">
        <v>51</v>
      </c>
      <c r="B1228" s="49" t="str">
        <f>IFERROR(IF(A1228="","",A1228&amp;COUNTIF(A$2:A1228,A1228)),"")</f>
        <v>芸術39</v>
      </c>
      <c r="C1228">
        <v>83</v>
      </c>
      <c r="D1228">
        <v>1227</v>
      </c>
      <c r="F1228" t="s">
        <v>50</v>
      </c>
      <c r="G1228" t="s">
        <v>7298</v>
      </c>
      <c r="H1228" t="s">
        <v>3143</v>
      </c>
      <c r="K1228" s="50">
        <v>9784805509562</v>
      </c>
      <c r="L1228" t="s">
        <v>583</v>
      </c>
      <c r="M1228" s="49" t="s">
        <v>584</v>
      </c>
      <c r="O1228" s="49" t="s">
        <v>7379</v>
      </c>
      <c r="P1228" t="s">
        <v>7380</v>
      </c>
      <c r="Q1228" s="51">
        <v>20000</v>
      </c>
      <c r="R1228" s="51">
        <v>22000</v>
      </c>
      <c r="S1228" t="s">
        <v>7381</v>
      </c>
      <c r="T1228" t="s">
        <v>3375</v>
      </c>
      <c r="U1228" t="s">
        <v>7382</v>
      </c>
      <c r="V1228" t="s">
        <v>7383</v>
      </c>
      <c r="W1228" t="s">
        <v>95</v>
      </c>
      <c r="X1228" t="s">
        <v>7384</v>
      </c>
      <c r="Y1228" s="49">
        <v>1227</v>
      </c>
    </row>
    <row r="1229" spans="1:25">
      <c r="A1229" s="49" t="s">
        <v>51</v>
      </c>
      <c r="B1229" s="49" t="str">
        <f>IFERROR(IF(A1229="","",A1229&amp;COUNTIF(A$2:A1229,A1229)),"")</f>
        <v>芸術40</v>
      </c>
      <c r="C1229">
        <v>83</v>
      </c>
      <c r="D1229">
        <v>1228</v>
      </c>
      <c r="F1229" t="s">
        <v>50</v>
      </c>
      <c r="G1229" t="s">
        <v>7298</v>
      </c>
      <c r="H1229" t="s">
        <v>3143</v>
      </c>
      <c r="K1229" s="50">
        <v>9784805508985</v>
      </c>
      <c r="L1229" t="s">
        <v>583</v>
      </c>
      <c r="M1229" s="49" t="s">
        <v>584</v>
      </c>
      <c r="O1229" s="49" t="s">
        <v>7385</v>
      </c>
      <c r="P1229" t="s">
        <v>7386</v>
      </c>
      <c r="Q1229" s="51">
        <v>30000</v>
      </c>
      <c r="R1229" s="51">
        <v>33000</v>
      </c>
      <c r="S1229" t="s">
        <v>7387</v>
      </c>
      <c r="T1229" t="s">
        <v>3497</v>
      </c>
      <c r="U1229" t="s">
        <v>7388</v>
      </c>
      <c r="V1229" t="s">
        <v>7389</v>
      </c>
      <c r="W1229" t="s">
        <v>95</v>
      </c>
      <c r="X1229" t="s">
        <v>7390</v>
      </c>
      <c r="Y1229" s="49">
        <v>1228</v>
      </c>
    </row>
    <row r="1230" spans="1:25">
      <c r="A1230" s="49" t="s">
        <v>51</v>
      </c>
      <c r="B1230" s="49" t="str">
        <f>IFERROR(IF(A1230="","",A1230&amp;COUNTIF(A$2:A1230,A1230)),"")</f>
        <v>芸術41</v>
      </c>
      <c r="C1230">
        <v>83</v>
      </c>
      <c r="D1230">
        <v>1229</v>
      </c>
      <c r="F1230" t="s">
        <v>50</v>
      </c>
      <c r="G1230" t="s">
        <v>7298</v>
      </c>
      <c r="H1230" t="s">
        <v>3143</v>
      </c>
      <c r="K1230" s="50">
        <v>9784805510001</v>
      </c>
      <c r="L1230" t="s">
        <v>583</v>
      </c>
      <c r="M1230" s="49" t="s">
        <v>584</v>
      </c>
      <c r="O1230" s="49" t="s">
        <v>7391</v>
      </c>
      <c r="P1230" t="s">
        <v>7392</v>
      </c>
      <c r="Q1230" s="51">
        <v>42000</v>
      </c>
      <c r="R1230" s="51">
        <v>46200</v>
      </c>
      <c r="S1230" t="s">
        <v>7393</v>
      </c>
      <c r="T1230" t="s">
        <v>3381</v>
      </c>
      <c r="U1230" t="s">
        <v>7394</v>
      </c>
      <c r="V1230" t="s">
        <v>7395</v>
      </c>
      <c r="W1230" t="s">
        <v>95</v>
      </c>
      <c r="X1230" t="s">
        <v>7396</v>
      </c>
      <c r="Y1230" s="49">
        <v>1229</v>
      </c>
    </row>
    <row r="1231" spans="1:25">
      <c r="A1231" s="49" t="s">
        <v>51</v>
      </c>
      <c r="B1231" s="49" t="str">
        <f>IFERROR(IF(A1231="","",A1231&amp;COUNTIF(A$2:A1231,A1231)),"")</f>
        <v>芸術42</v>
      </c>
      <c r="C1231">
        <v>83</v>
      </c>
      <c r="D1231">
        <v>1230</v>
      </c>
      <c r="F1231" t="s">
        <v>50</v>
      </c>
      <c r="G1231" t="s">
        <v>7298</v>
      </c>
      <c r="H1231" t="s">
        <v>3143</v>
      </c>
      <c r="L1231" t="s">
        <v>583</v>
      </c>
      <c r="M1231" s="49" t="s">
        <v>584</v>
      </c>
      <c r="O1231" s="49" t="s">
        <v>7397</v>
      </c>
      <c r="P1231" t="s">
        <v>7398</v>
      </c>
      <c r="Q1231" s="51">
        <v>39900</v>
      </c>
      <c r="R1231" s="51">
        <v>43890</v>
      </c>
      <c r="S1231" t="s">
        <v>7399</v>
      </c>
      <c r="T1231" t="s">
        <v>3898</v>
      </c>
      <c r="U1231" t="s">
        <v>7400</v>
      </c>
      <c r="V1231" t="s">
        <v>7401</v>
      </c>
      <c r="W1231" t="s">
        <v>95</v>
      </c>
      <c r="X1231" t="s">
        <v>7402</v>
      </c>
      <c r="Y1231" s="49">
        <v>1230</v>
      </c>
    </row>
    <row r="1232" spans="1:25">
      <c r="A1232" s="49" t="s">
        <v>51</v>
      </c>
      <c r="B1232" s="49" t="str">
        <f>IFERROR(IF(A1232="","",A1232&amp;COUNTIF(A$2:A1232,A1232)),"")</f>
        <v>芸術43</v>
      </c>
      <c r="C1232">
        <v>83</v>
      </c>
      <c r="D1232">
        <v>1231</v>
      </c>
      <c r="F1232" t="s">
        <v>50</v>
      </c>
      <c r="G1232" t="s">
        <v>7298</v>
      </c>
      <c r="H1232" t="s">
        <v>3143</v>
      </c>
      <c r="K1232" s="50">
        <v>9784487814329</v>
      </c>
      <c r="L1232" t="s">
        <v>448</v>
      </c>
      <c r="M1232" s="49" t="s">
        <v>449</v>
      </c>
      <c r="O1232" s="49" t="s">
        <v>7403</v>
      </c>
      <c r="P1232" t="s">
        <v>7404</v>
      </c>
      <c r="Q1232" s="51">
        <v>5000</v>
      </c>
      <c r="R1232" s="51">
        <v>5500</v>
      </c>
      <c r="S1232" t="s">
        <v>7405</v>
      </c>
      <c r="T1232" s="17">
        <v>44470</v>
      </c>
      <c r="U1232" t="s">
        <v>7406</v>
      </c>
      <c r="V1232" t="s">
        <v>7407</v>
      </c>
      <c r="W1232" t="s">
        <v>95</v>
      </c>
      <c r="X1232" t="s">
        <v>7408</v>
      </c>
      <c r="Y1232" s="49">
        <v>1231</v>
      </c>
    </row>
    <row r="1233" spans="1:25">
      <c r="A1233" s="49" t="s">
        <v>51</v>
      </c>
      <c r="B1233" s="49" t="str">
        <f>IFERROR(IF(A1233="","",A1233&amp;COUNTIF(A$2:A1233,A1233)),"")</f>
        <v>芸術44</v>
      </c>
      <c r="C1233">
        <v>83</v>
      </c>
      <c r="D1233">
        <v>1232</v>
      </c>
      <c r="F1233" t="s">
        <v>50</v>
      </c>
      <c r="G1233" t="s">
        <v>7298</v>
      </c>
      <c r="H1233" t="s">
        <v>3143</v>
      </c>
      <c r="K1233" s="50">
        <v>9784487810352</v>
      </c>
      <c r="L1233" t="s">
        <v>448</v>
      </c>
      <c r="M1233" s="49" t="s">
        <v>449</v>
      </c>
      <c r="O1233" s="49" t="s">
        <v>7409</v>
      </c>
      <c r="P1233" t="s">
        <v>7410</v>
      </c>
      <c r="Q1233" s="51">
        <v>12000</v>
      </c>
      <c r="R1233" s="51">
        <v>13200</v>
      </c>
      <c r="S1233" t="s">
        <v>7411</v>
      </c>
      <c r="T1233" s="17">
        <v>43617</v>
      </c>
      <c r="U1233" t="s">
        <v>7412</v>
      </c>
      <c r="V1233" t="s">
        <v>7413</v>
      </c>
      <c r="W1233" t="s">
        <v>95</v>
      </c>
      <c r="X1233" s="20">
        <v>123220000000</v>
      </c>
      <c r="Y1233" s="49">
        <v>1232</v>
      </c>
    </row>
    <row r="1234" spans="1:25">
      <c r="A1234" s="49" t="s">
        <v>51</v>
      </c>
      <c r="B1234" s="49" t="str">
        <f>IFERROR(IF(A1234="","",A1234&amp;COUNTIF(A$2:A1234,A1234)),"")</f>
        <v>芸術45</v>
      </c>
      <c r="C1234">
        <v>83</v>
      </c>
      <c r="D1234">
        <v>1233</v>
      </c>
      <c r="F1234" t="s">
        <v>50</v>
      </c>
      <c r="G1234" t="s">
        <v>7298</v>
      </c>
      <c r="H1234" t="s">
        <v>3143</v>
      </c>
      <c r="K1234" s="50">
        <v>9784568202724</v>
      </c>
      <c r="L1234" t="s">
        <v>7414</v>
      </c>
      <c r="M1234" s="49" t="s">
        <v>7415</v>
      </c>
      <c r="O1234" s="49" t="s">
        <v>7416</v>
      </c>
      <c r="P1234" t="s">
        <v>7417</v>
      </c>
      <c r="Q1234" s="51">
        <v>4600</v>
      </c>
      <c r="R1234" s="51">
        <v>5060</v>
      </c>
      <c r="S1234" t="s">
        <v>7418</v>
      </c>
      <c r="T1234" t="s">
        <v>6927</v>
      </c>
      <c r="U1234" t="s">
        <v>6259</v>
      </c>
      <c r="V1234" t="s">
        <v>7419</v>
      </c>
      <c r="W1234" t="s">
        <v>95</v>
      </c>
      <c r="X1234" t="s">
        <v>7420</v>
      </c>
      <c r="Y1234" s="49">
        <v>1233</v>
      </c>
    </row>
    <row r="1235" spans="1:25">
      <c r="A1235" s="49" t="s">
        <v>51</v>
      </c>
      <c r="B1235" s="49" t="str">
        <f>IFERROR(IF(A1235="","",A1235&amp;COUNTIF(A$2:A1235,A1235)),"")</f>
        <v>芸術46</v>
      </c>
      <c r="C1235">
        <v>83</v>
      </c>
      <c r="D1235">
        <v>1234</v>
      </c>
      <c r="F1235" t="s">
        <v>50</v>
      </c>
      <c r="G1235" t="s">
        <v>7298</v>
      </c>
      <c r="H1235" t="s">
        <v>3143</v>
      </c>
      <c r="K1235" s="50">
        <v>9784568600452</v>
      </c>
      <c r="L1235" t="s">
        <v>7414</v>
      </c>
      <c r="M1235" s="49" t="s">
        <v>7415</v>
      </c>
      <c r="O1235" s="49" t="s">
        <v>7421</v>
      </c>
      <c r="P1235" t="s">
        <v>7422</v>
      </c>
      <c r="Q1235" s="51">
        <v>5800</v>
      </c>
      <c r="R1235" s="51">
        <v>6380</v>
      </c>
      <c r="S1235" t="s">
        <v>7423</v>
      </c>
      <c r="T1235" t="s">
        <v>4291</v>
      </c>
      <c r="U1235" t="s">
        <v>7424</v>
      </c>
      <c r="V1235" t="s">
        <v>7425</v>
      </c>
      <c r="W1235" t="s">
        <v>95</v>
      </c>
      <c r="X1235" t="s">
        <v>7426</v>
      </c>
      <c r="Y1235" s="49">
        <v>1234</v>
      </c>
    </row>
    <row r="1236" spans="1:25">
      <c r="A1236" s="49" t="s">
        <v>51</v>
      </c>
      <c r="B1236" s="49" t="str">
        <f>IFERROR(IF(A1236="","",A1236&amp;COUNTIF(A$2:A1236,A1236)),"")</f>
        <v>芸術47</v>
      </c>
      <c r="C1236">
        <v>83</v>
      </c>
      <c r="D1236">
        <v>1235</v>
      </c>
      <c r="F1236" t="s">
        <v>50</v>
      </c>
      <c r="G1236" t="s">
        <v>7298</v>
      </c>
      <c r="H1236" t="s">
        <v>3143</v>
      </c>
      <c r="K1236" s="50">
        <v>9784568202717</v>
      </c>
      <c r="L1236" t="s">
        <v>7414</v>
      </c>
      <c r="M1236" s="49" t="s">
        <v>7415</v>
      </c>
      <c r="O1236" s="49" t="s">
        <v>7427</v>
      </c>
      <c r="P1236" t="s">
        <v>7428</v>
      </c>
      <c r="Q1236" s="51">
        <v>4200</v>
      </c>
      <c r="R1236" s="51">
        <v>4620</v>
      </c>
      <c r="S1236" t="s">
        <v>7429</v>
      </c>
      <c r="T1236" t="s">
        <v>3647</v>
      </c>
      <c r="U1236" t="s">
        <v>7430</v>
      </c>
      <c r="V1236" t="s">
        <v>7431</v>
      </c>
      <c r="W1236" t="s">
        <v>95</v>
      </c>
      <c r="X1236" t="s">
        <v>7432</v>
      </c>
      <c r="Y1236" s="49">
        <v>1235</v>
      </c>
    </row>
    <row r="1237" spans="1:25">
      <c r="A1237" s="49" t="s">
        <v>51</v>
      </c>
      <c r="B1237" s="49" t="str">
        <f>IFERROR(IF(A1237="","",A1237&amp;COUNTIF(A$2:A1237,A1237)),"")</f>
        <v>芸術48</v>
      </c>
      <c r="C1237">
        <v>83</v>
      </c>
      <c r="D1237">
        <v>1236</v>
      </c>
      <c r="F1237" t="s">
        <v>50</v>
      </c>
      <c r="G1237" t="s">
        <v>7298</v>
      </c>
      <c r="H1237" t="s">
        <v>3143</v>
      </c>
      <c r="K1237" s="50">
        <v>9784568105353</v>
      </c>
      <c r="L1237" t="s">
        <v>7414</v>
      </c>
      <c r="M1237" s="49" t="s">
        <v>7415</v>
      </c>
      <c r="O1237" s="49" t="s">
        <v>7433</v>
      </c>
      <c r="P1237" t="s">
        <v>7434</v>
      </c>
      <c r="Q1237" s="51">
        <v>27000</v>
      </c>
      <c r="R1237" s="51">
        <v>29700</v>
      </c>
      <c r="S1237" t="s">
        <v>7435</v>
      </c>
      <c r="T1237" t="s">
        <v>3768</v>
      </c>
      <c r="U1237" t="s">
        <v>7436</v>
      </c>
      <c r="V1237" t="s">
        <v>7437</v>
      </c>
      <c r="W1237" t="s">
        <v>95</v>
      </c>
      <c r="X1237" t="s">
        <v>7438</v>
      </c>
      <c r="Y1237" s="49">
        <v>1236</v>
      </c>
    </row>
    <row r="1238" spans="1:25">
      <c r="A1238" s="49" t="s">
        <v>51</v>
      </c>
      <c r="B1238" s="49" t="str">
        <f>IFERROR(IF(A1238="","",A1238&amp;COUNTIF(A$2:A1238,A1238)),"")</f>
        <v>芸術49</v>
      </c>
      <c r="C1238">
        <v>83</v>
      </c>
      <c r="D1238">
        <v>1237</v>
      </c>
      <c r="F1238" t="s">
        <v>50</v>
      </c>
      <c r="G1238" t="s">
        <v>7298</v>
      </c>
      <c r="H1238" t="s">
        <v>3143</v>
      </c>
      <c r="K1238" s="50">
        <v>9784568389074</v>
      </c>
      <c r="L1238" t="s">
        <v>7414</v>
      </c>
      <c r="M1238" s="49" t="s">
        <v>7415</v>
      </c>
      <c r="O1238" s="49" t="s">
        <v>7439</v>
      </c>
      <c r="P1238" t="s">
        <v>7440</v>
      </c>
      <c r="Q1238" s="51">
        <v>3200</v>
      </c>
      <c r="R1238" s="51">
        <v>3520</v>
      </c>
      <c r="S1238" t="s">
        <v>7441</v>
      </c>
      <c r="T1238" t="s">
        <v>7442</v>
      </c>
      <c r="U1238" t="s">
        <v>7443</v>
      </c>
      <c r="V1238" t="s">
        <v>7444</v>
      </c>
      <c r="W1238" t="s">
        <v>95</v>
      </c>
      <c r="X1238" t="s">
        <v>7445</v>
      </c>
      <c r="Y1238" s="49">
        <v>1237</v>
      </c>
    </row>
    <row r="1239" spans="1:25">
      <c r="A1239" s="49" t="s">
        <v>51</v>
      </c>
      <c r="B1239" s="49" t="str">
        <f>IFERROR(IF(A1239="","",A1239&amp;COUNTIF(A$2:A1239,A1239)),"")</f>
        <v>芸術50</v>
      </c>
      <c r="C1239">
        <v>83</v>
      </c>
      <c r="D1239">
        <v>1238</v>
      </c>
      <c r="F1239" t="s">
        <v>50</v>
      </c>
      <c r="G1239" t="s">
        <v>7298</v>
      </c>
      <c r="H1239" t="s">
        <v>3143</v>
      </c>
      <c r="K1239" s="50">
        <v>9784568389081</v>
      </c>
      <c r="L1239" t="s">
        <v>7414</v>
      </c>
      <c r="M1239" s="49" t="s">
        <v>7415</v>
      </c>
      <c r="O1239" s="49" t="s">
        <v>7446</v>
      </c>
      <c r="P1239" t="s">
        <v>7447</v>
      </c>
      <c r="Q1239" s="51">
        <v>3800</v>
      </c>
      <c r="R1239" s="51">
        <v>4180</v>
      </c>
      <c r="S1239" t="s">
        <v>7448</v>
      </c>
      <c r="T1239" t="s">
        <v>3732</v>
      </c>
      <c r="U1239" t="s">
        <v>7449</v>
      </c>
      <c r="V1239" t="s">
        <v>7450</v>
      </c>
      <c r="W1239" t="s">
        <v>95</v>
      </c>
      <c r="X1239" t="s">
        <v>7451</v>
      </c>
      <c r="Y1239" s="49">
        <v>1238</v>
      </c>
    </row>
    <row r="1240" spans="1:25">
      <c r="A1240" s="49" t="s">
        <v>51</v>
      </c>
      <c r="B1240" s="49" t="str">
        <f>IFERROR(IF(A1240="","",A1240&amp;COUNTIF(A$2:A1240,A1240)),"")</f>
        <v>芸術51</v>
      </c>
      <c r="C1240">
        <v>83</v>
      </c>
      <c r="D1240">
        <v>1239</v>
      </c>
      <c r="F1240" t="s">
        <v>50</v>
      </c>
      <c r="G1240" t="s">
        <v>7298</v>
      </c>
      <c r="H1240" t="s">
        <v>3143</v>
      </c>
      <c r="K1240" s="50">
        <v>9784621305423</v>
      </c>
      <c r="L1240" t="s">
        <v>303</v>
      </c>
      <c r="M1240" s="49" t="s">
        <v>304</v>
      </c>
      <c r="O1240" s="49" t="s">
        <v>7452</v>
      </c>
      <c r="P1240" t="s">
        <v>7453</v>
      </c>
      <c r="Q1240" s="51">
        <v>20000</v>
      </c>
      <c r="R1240" s="51">
        <v>22000</v>
      </c>
      <c r="S1240" t="s">
        <v>7454</v>
      </c>
      <c r="T1240" t="s">
        <v>4028</v>
      </c>
      <c r="U1240" t="s">
        <v>4568</v>
      </c>
      <c r="V1240" t="s">
        <v>7455</v>
      </c>
      <c r="W1240" t="s">
        <v>95</v>
      </c>
      <c r="X1240" t="s">
        <v>7456</v>
      </c>
      <c r="Y1240" s="49">
        <v>1239</v>
      </c>
    </row>
    <row r="1241" spans="1:25">
      <c r="A1241" s="49" t="s">
        <v>51</v>
      </c>
      <c r="B1241" s="49" t="str">
        <f>IFERROR(IF(A1241="","",A1241&amp;COUNTIF(A$2:A1241,A1241)),"")</f>
        <v>芸術52</v>
      </c>
      <c r="C1241">
        <v>83</v>
      </c>
      <c r="D1241">
        <v>1240</v>
      </c>
      <c r="F1241" t="s">
        <v>50</v>
      </c>
      <c r="G1241" t="s">
        <v>7298</v>
      </c>
      <c r="H1241" t="s">
        <v>3143</v>
      </c>
      <c r="K1241" s="50">
        <v>9784843364260</v>
      </c>
      <c r="L1241" t="s">
        <v>1310</v>
      </c>
      <c r="M1241" s="49" t="s">
        <v>1311</v>
      </c>
      <c r="O1241" s="49" t="s">
        <v>7457</v>
      </c>
      <c r="P1241" t="s">
        <v>7458</v>
      </c>
      <c r="Q1241">
        <v>9500</v>
      </c>
      <c r="R1241" s="51">
        <v>10450</v>
      </c>
      <c r="S1241" t="s">
        <v>7459</v>
      </c>
      <c r="T1241" t="s">
        <v>3671</v>
      </c>
      <c r="U1241" t="s">
        <v>7460</v>
      </c>
      <c r="V1241" t="s">
        <v>7461</v>
      </c>
      <c r="W1241" t="s">
        <v>95</v>
      </c>
      <c r="X1241" t="s">
        <v>7462</v>
      </c>
      <c r="Y1241" s="49">
        <v>1240</v>
      </c>
    </row>
    <row r="1242" spans="1:25">
      <c r="A1242" s="49" t="s">
        <v>51</v>
      </c>
      <c r="B1242" s="49" t="str">
        <f>IFERROR(IF(A1242="","",A1242&amp;COUNTIF(A$2:A1242,A1242)),"")</f>
        <v>芸術53</v>
      </c>
      <c r="C1242">
        <v>83</v>
      </c>
      <c r="D1242">
        <v>1241</v>
      </c>
      <c r="F1242" t="s">
        <v>50</v>
      </c>
      <c r="G1242" t="s">
        <v>7298</v>
      </c>
      <c r="H1242" t="s">
        <v>3143</v>
      </c>
      <c r="K1242" s="50">
        <v>9784642016643</v>
      </c>
      <c r="L1242" t="s">
        <v>2086</v>
      </c>
      <c r="M1242" s="49" t="s">
        <v>2087</v>
      </c>
      <c r="O1242" s="49" t="s">
        <v>7463</v>
      </c>
      <c r="P1242" t="s">
        <v>7464</v>
      </c>
      <c r="Q1242" s="51">
        <v>10000</v>
      </c>
      <c r="R1242" s="51">
        <v>11000</v>
      </c>
      <c r="S1242" t="s">
        <v>7465</v>
      </c>
      <c r="T1242" t="s">
        <v>4273</v>
      </c>
      <c r="U1242" t="s">
        <v>6259</v>
      </c>
      <c r="V1242" t="s">
        <v>7466</v>
      </c>
      <c r="W1242" t="s">
        <v>95</v>
      </c>
      <c r="X1242" t="s">
        <v>7467</v>
      </c>
      <c r="Y1242" s="49">
        <v>1241</v>
      </c>
    </row>
    <row r="1243" spans="1:25">
      <c r="A1243" s="49" t="s">
        <v>51</v>
      </c>
      <c r="B1243" s="49" t="str">
        <f>IFERROR(IF(A1243="","",A1243&amp;COUNTIF(A$2:A1243,A1243)),"")</f>
        <v>芸術54</v>
      </c>
      <c r="C1243">
        <v>83</v>
      </c>
      <c r="D1243">
        <v>1242</v>
      </c>
      <c r="F1243" t="s">
        <v>50</v>
      </c>
      <c r="G1243" t="s">
        <v>7298</v>
      </c>
      <c r="H1243" t="s">
        <v>3143</v>
      </c>
      <c r="K1243" s="50">
        <v>9784642016636</v>
      </c>
      <c r="L1243" t="s">
        <v>2086</v>
      </c>
      <c r="M1243" s="49" t="s">
        <v>2087</v>
      </c>
      <c r="O1243" s="49" t="s">
        <v>7468</v>
      </c>
      <c r="P1243" t="s">
        <v>7469</v>
      </c>
      <c r="Q1243" s="51">
        <v>8500</v>
      </c>
      <c r="R1243" s="51">
        <v>9350</v>
      </c>
      <c r="S1243" t="s">
        <v>7470</v>
      </c>
      <c r="T1243" t="s">
        <v>4273</v>
      </c>
      <c r="U1243" t="s">
        <v>7471</v>
      </c>
      <c r="V1243" t="s">
        <v>7472</v>
      </c>
      <c r="W1243" t="s">
        <v>95</v>
      </c>
      <c r="X1243" t="s">
        <v>7473</v>
      </c>
      <c r="Y1243" s="49">
        <v>1242</v>
      </c>
    </row>
    <row r="1244" spans="1:25">
      <c r="A1244" s="49" t="s">
        <v>53</v>
      </c>
      <c r="B1244" s="49" t="str">
        <f>IFERROR(IF(A1244="","",A1244&amp;COUNTIF(A$2:A1244,A1244)),"")</f>
        <v>辞典3</v>
      </c>
      <c r="C1244">
        <v>84</v>
      </c>
      <c r="D1244">
        <v>1243</v>
      </c>
      <c r="F1244" t="s">
        <v>52</v>
      </c>
      <c r="G1244" t="s">
        <v>7474</v>
      </c>
      <c r="H1244" t="s">
        <v>3291</v>
      </c>
      <c r="K1244" s="50">
        <v>9784000803199</v>
      </c>
      <c r="L1244" t="s">
        <v>1320</v>
      </c>
      <c r="M1244" s="49" t="s">
        <v>1321</v>
      </c>
      <c r="O1244" s="49" t="s">
        <v>7475</v>
      </c>
      <c r="P1244" t="s">
        <v>7476</v>
      </c>
      <c r="Q1244" s="51">
        <v>10000</v>
      </c>
      <c r="R1244" s="51">
        <v>11000</v>
      </c>
      <c r="S1244" t="s">
        <v>7477</v>
      </c>
      <c r="T1244" t="s">
        <v>4099</v>
      </c>
      <c r="U1244" t="s">
        <v>7478</v>
      </c>
      <c r="V1244" t="s">
        <v>7479</v>
      </c>
      <c r="W1244" t="s">
        <v>95</v>
      </c>
      <c r="X1244" t="s">
        <v>7480</v>
      </c>
      <c r="Y1244" s="49">
        <v>1243</v>
      </c>
    </row>
    <row r="1245" spans="1:25">
      <c r="A1245" s="49" t="s">
        <v>53</v>
      </c>
      <c r="B1245" s="49" t="str">
        <f>IFERROR(IF(A1245="","",A1245&amp;COUNTIF(A$2:A1245,A1245)),"")</f>
        <v>辞典4</v>
      </c>
      <c r="C1245">
        <v>84</v>
      </c>
      <c r="D1245">
        <v>1244</v>
      </c>
      <c r="F1245" t="s">
        <v>52</v>
      </c>
      <c r="G1245" t="s">
        <v>7474</v>
      </c>
      <c r="H1245" t="s">
        <v>3291</v>
      </c>
      <c r="K1245" s="50">
        <v>9784767434827</v>
      </c>
      <c r="L1245" t="s">
        <v>2232</v>
      </c>
      <c r="M1245" s="49" t="s">
        <v>2233</v>
      </c>
      <c r="O1245" s="49" t="s">
        <v>7481</v>
      </c>
      <c r="P1245" t="s">
        <v>7482</v>
      </c>
      <c r="Q1245" s="51">
        <v>18000</v>
      </c>
      <c r="R1245" s="51">
        <v>19800</v>
      </c>
      <c r="S1245" t="s">
        <v>7483</v>
      </c>
      <c r="T1245" t="s">
        <v>3903</v>
      </c>
      <c r="U1245" t="s">
        <v>7484</v>
      </c>
      <c r="V1245" t="s">
        <v>7485</v>
      </c>
      <c r="W1245" t="s">
        <v>95</v>
      </c>
      <c r="X1245" t="s">
        <v>7486</v>
      </c>
      <c r="Y1245" s="49">
        <v>1244</v>
      </c>
    </row>
    <row r="1246" spans="1:25">
      <c r="A1246" s="49" t="s">
        <v>53</v>
      </c>
      <c r="B1246" s="49" t="str">
        <f>IFERROR(IF(A1246="","",A1246&amp;COUNTIF(A$2:A1246,A1246)),"")</f>
        <v>辞典5</v>
      </c>
      <c r="C1246">
        <v>84</v>
      </c>
      <c r="D1246">
        <v>1245</v>
      </c>
      <c r="F1246" t="s">
        <v>52</v>
      </c>
      <c r="G1246" t="s">
        <v>7474</v>
      </c>
      <c r="H1246" t="s">
        <v>3291</v>
      </c>
      <c r="K1246" s="50">
        <v>9784767491073</v>
      </c>
      <c r="L1246" t="s">
        <v>2232</v>
      </c>
      <c r="M1246" s="49" t="s">
        <v>2233</v>
      </c>
      <c r="O1246" s="49" t="s">
        <v>7487</v>
      </c>
      <c r="P1246" t="s">
        <v>7488</v>
      </c>
      <c r="Q1246" s="51">
        <v>20000</v>
      </c>
      <c r="R1246" s="51">
        <v>22000</v>
      </c>
      <c r="S1246" t="s">
        <v>7489</v>
      </c>
      <c r="T1246" t="s">
        <v>7490</v>
      </c>
      <c r="U1246" t="s">
        <v>7491</v>
      </c>
      <c r="V1246" t="s">
        <v>7492</v>
      </c>
      <c r="W1246" t="s">
        <v>95</v>
      </c>
      <c r="X1246" t="s">
        <v>7493</v>
      </c>
      <c r="Y1246" s="49">
        <v>1245</v>
      </c>
    </row>
    <row r="1247" spans="1:25">
      <c r="A1247" s="49" t="s">
        <v>53</v>
      </c>
      <c r="B1247" s="49" t="str">
        <f>IFERROR(IF(A1247="","",A1247&amp;COUNTIF(A$2:A1247,A1247)),"")</f>
        <v>辞典6</v>
      </c>
      <c r="C1247">
        <v>84</v>
      </c>
      <c r="D1247">
        <v>1246</v>
      </c>
      <c r="F1247" t="s">
        <v>52</v>
      </c>
      <c r="G1247" t="s">
        <v>7474</v>
      </c>
      <c r="H1247" t="s">
        <v>3291</v>
      </c>
      <c r="K1247" s="50">
        <v>9784095041742</v>
      </c>
      <c r="L1247" t="s">
        <v>3216</v>
      </c>
      <c r="M1247" s="49" t="s">
        <v>3217</v>
      </c>
      <c r="O1247" s="49" t="s">
        <v>7494</v>
      </c>
      <c r="P1247" t="s">
        <v>7495</v>
      </c>
      <c r="Q1247" s="51">
        <v>6000</v>
      </c>
      <c r="R1247" s="51">
        <v>6600</v>
      </c>
      <c r="S1247" t="s">
        <v>7496</v>
      </c>
      <c r="T1247" t="s">
        <v>7497</v>
      </c>
      <c r="U1247" t="s">
        <v>7498</v>
      </c>
      <c r="V1247" t="s">
        <v>7499</v>
      </c>
      <c r="W1247" t="s">
        <v>95</v>
      </c>
      <c r="X1247" t="s">
        <v>7500</v>
      </c>
      <c r="Y1247" s="49">
        <v>1246</v>
      </c>
    </row>
    <row r="1248" spans="1:25">
      <c r="A1248" s="49" t="s">
        <v>53</v>
      </c>
      <c r="B1248" s="49" t="str">
        <f>IFERROR(IF(A1248="","",A1248&amp;COUNTIF(A$2:A1248,A1248)),"")</f>
        <v>辞典7</v>
      </c>
      <c r="C1248">
        <v>84</v>
      </c>
      <c r="D1248">
        <v>1247</v>
      </c>
      <c r="F1248" t="s">
        <v>52</v>
      </c>
      <c r="G1248" t="s">
        <v>7474</v>
      </c>
      <c r="H1248" t="s">
        <v>3291</v>
      </c>
      <c r="K1248" s="50">
        <v>9784095156040</v>
      </c>
      <c r="L1248" t="s">
        <v>3216</v>
      </c>
      <c r="M1248" s="49" t="s">
        <v>3217</v>
      </c>
      <c r="O1248" s="49" t="s">
        <v>7501</v>
      </c>
      <c r="P1248" t="s">
        <v>7502</v>
      </c>
      <c r="Q1248" s="51">
        <v>7500</v>
      </c>
      <c r="R1248" s="51">
        <v>8250</v>
      </c>
      <c r="S1248" t="s">
        <v>7503</v>
      </c>
      <c r="T1248" t="s">
        <v>7504</v>
      </c>
      <c r="U1248" t="s">
        <v>7505</v>
      </c>
      <c r="V1248" t="s">
        <v>7506</v>
      </c>
      <c r="W1248" t="s">
        <v>95</v>
      </c>
      <c r="X1248" t="s">
        <v>7507</v>
      </c>
      <c r="Y1248" s="49">
        <v>1247</v>
      </c>
    </row>
    <row r="1249" spans="1:25">
      <c r="A1249" s="49" t="s">
        <v>53</v>
      </c>
      <c r="B1249" s="49" t="str">
        <f>IFERROR(IF(A1249="","",A1249&amp;COUNTIF(A$2:A1249,A1249)),"")</f>
        <v>辞典8</v>
      </c>
      <c r="C1249">
        <v>84</v>
      </c>
      <c r="D1249">
        <v>1248</v>
      </c>
      <c r="F1249" t="s">
        <v>52</v>
      </c>
      <c r="G1249" t="s">
        <v>7474</v>
      </c>
      <c r="H1249" t="s">
        <v>3291</v>
      </c>
      <c r="K1249" s="50">
        <v>9784095156538</v>
      </c>
      <c r="L1249" t="s">
        <v>3216</v>
      </c>
      <c r="M1249" s="49" t="s">
        <v>3217</v>
      </c>
      <c r="O1249" s="49" t="s">
        <v>7508</v>
      </c>
      <c r="P1249" t="s">
        <v>7509</v>
      </c>
      <c r="Q1249" s="51">
        <v>8000</v>
      </c>
      <c r="R1249" s="51">
        <v>8800</v>
      </c>
      <c r="S1249" t="s">
        <v>7510</v>
      </c>
      <c r="T1249" t="s">
        <v>4174</v>
      </c>
      <c r="U1249" t="s">
        <v>7511</v>
      </c>
      <c r="V1249" t="s">
        <v>7512</v>
      </c>
      <c r="W1249" t="s">
        <v>95</v>
      </c>
      <c r="X1249" t="s">
        <v>7513</v>
      </c>
      <c r="Y1249" s="49">
        <v>1248</v>
      </c>
    </row>
    <row r="1250" spans="1:25">
      <c r="A1250" s="49" t="s">
        <v>53</v>
      </c>
      <c r="B1250" s="49" t="str">
        <f>IFERROR(IF(A1250="","",A1250&amp;COUNTIF(A$2:A1250,A1250)),"")</f>
        <v>辞典9</v>
      </c>
      <c r="C1250">
        <v>84</v>
      </c>
      <c r="D1250">
        <v>1249</v>
      </c>
      <c r="F1250" t="s">
        <v>52</v>
      </c>
      <c r="G1250" t="s">
        <v>7474</v>
      </c>
      <c r="H1250" t="s">
        <v>3291</v>
      </c>
      <c r="K1250" s="50">
        <v>9784095157214</v>
      </c>
      <c r="L1250" t="s">
        <v>3216</v>
      </c>
      <c r="M1250" s="49" t="s">
        <v>3217</v>
      </c>
      <c r="O1250" s="49" t="s">
        <v>7514</v>
      </c>
      <c r="P1250" t="s">
        <v>7515</v>
      </c>
      <c r="Q1250" s="51">
        <v>7800</v>
      </c>
      <c r="R1250" s="51">
        <v>8580</v>
      </c>
      <c r="S1250" t="s">
        <v>7516</v>
      </c>
      <c r="T1250" t="s">
        <v>4199</v>
      </c>
      <c r="U1250" t="s">
        <v>7517</v>
      </c>
      <c r="V1250" t="s">
        <v>7518</v>
      </c>
      <c r="W1250" t="s">
        <v>95</v>
      </c>
      <c r="X1250" t="s">
        <v>7519</v>
      </c>
      <c r="Y1250" s="49">
        <v>1249</v>
      </c>
    </row>
    <row r="1251" spans="1:25">
      <c r="A1251" s="49" t="s">
        <v>53</v>
      </c>
      <c r="B1251" s="49" t="str">
        <f>IFERROR(IF(A1251="","",A1251&amp;COUNTIF(A$2:A1251,A1251)),"")</f>
        <v>辞典10</v>
      </c>
      <c r="C1251">
        <v>84</v>
      </c>
      <c r="D1251">
        <v>1250</v>
      </c>
      <c r="F1251" t="s">
        <v>52</v>
      </c>
      <c r="G1251" t="s">
        <v>7474</v>
      </c>
      <c r="H1251" t="s">
        <v>3291</v>
      </c>
      <c r="K1251" s="50">
        <v>9784095158013</v>
      </c>
      <c r="L1251" t="s">
        <v>3216</v>
      </c>
      <c r="M1251" s="49" t="s">
        <v>3217</v>
      </c>
      <c r="O1251" s="49" t="s">
        <v>7520</v>
      </c>
      <c r="P1251" t="s">
        <v>7521</v>
      </c>
      <c r="Q1251" s="51">
        <v>4800</v>
      </c>
      <c r="R1251" s="51">
        <v>5280</v>
      </c>
      <c r="S1251" t="s">
        <v>7522</v>
      </c>
      <c r="T1251" t="s">
        <v>4291</v>
      </c>
      <c r="U1251" t="s">
        <v>7523</v>
      </c>
      <c r="V1251" t="s">
        <v>7524</v>
      </c>
      <c r="W1251" t="s">
        <v>95</v>
      </c>
      <c r="X1251" t="s">
        <v>7525</v>
      </c>
      <c r="Y1251" s="49">
        <v>1250</v>
      </c>
    </row>
    <row r="1252" spans="1:25">
      <c r="A1252" s="49" t="s">
        <v>53</v>
      </c>
      <c r="B1252" s="49" t="str">
        <f>IFERROR(IF(A1252="","",A1252&amp;COUNTIF(A$2:A1252,A1252)),"")</f>
        <v>辞典11</v>
      </c>
      <c r="C1252">
        <v>84</v>
      </c>
      <c r="D1252">
        <v>1251</v>
      </c>
      <c r="F1252" t="s">
        <v>52</v>
      </c>
      <c r="G1252" t="s">
        <v>7474</v>
      </c>
      <c r="H1252" t="s">
        <v>3291</v>
      </c>
      <c r="K1252" s="50">
        <v>9784469250879</v>
      </c>
      <c r="L1252" t="s">
        <v>1125</v>
      </c>
      <c r="M1252" s="49" t="s">
        <v>1126</v>
      </c>
      <c r="O1252" s="49" t="s">
        <v>7526</v>
      </c>
      <c r="P1252" t="s">
        <v>7527</v>
      </c>
      <c r="Q1252" s="51">
        <v>3800</v>
      </c>
      <c r="R1252" s="51">
        <v>4180</v>
      </c>
      <c r="S1252" t="s">
        <v>7528</v>
      </c>
      <c r="T1252" t="s">
        <v>3757</v>
      </c>
      <c r="U1252" t="s">
        <v>7529</v>
      </c>
      <c r="V1252" t="s">
        <v>7530</v>
      </c>
      <c r="W1252" t="s">
        <v>95</v>
      </c>
      <c r="X1252" t="s">
        <v>7531</v>
      </c>
      <c r="Y1252" s="49">
        <v>1251</v>
      </c>
    </row>
    <row r="1253" spans="1:25">
      <c r="A1253" s="49" t="s">
        <v>53</v>
      </c>
      <c r="B1253" s="49" t="str">
        <f>IFERROR(IF(A1253="","",A1253&amp;COUNTIF(A$2:A1253,A1253)),"")</f>
        <v>辞典12</v>
      </c>
      <c r="C1253">
        <v>84</v>
      </c>
      <c r="D1253">
        <v>1252</v>
      </c>
      <c r="F1253" t="s">
        <v>52</v>
      </c>
      <c r="G1253" t="s">
        <v>7474</v>
      </c>
      <c r="H1253" t="s">
        <v>3291</v>
      </c>
      <c r="K1253" s="50">
        <v>9784469012910</v>
      </c>
      <c r="L1253" t="s">
        <v>1125</v>
      </c>
      <c r="M1253" s="49" t="s">
        <v>1126</v>
      </c>
      <c r="O1253" s="49" t="s">
        <v>7532</v>
      </c>
      <c r="P1253" t="s">
        <v>7533</v>
      </c>
      <c r="Q1253" s="51">
        <v>8000</v>
      </c>
      <c r="R1253" s="51">
        <v>8800</v>
      </c>
      <c r="S1253" t="s">
        <v>7534</v>
      </c>
      <c r="T1253" t="s">
        <v>3671</v>
      </c>
      <c r="U1253" t="s">
        <v>6928</v>
      </c>
      <c r="V1253" t="s">
        <v>7535</v>
      </c>
      <c r="W1253" t="s">
        <v>95</v>
      </c>
      <c r="X1253" t="s">
        <v>7536</v>
      </c>
      <c r="Y1253" s="49">
        <v>1252</v>
      </c>
    </row>
    <row r="1254" spans="1:25">
      <c r="A1254" s="49" t="s">
        <v>53</v>
      </c>
      <c r="B1254" s="49" t="str">
        <f>IFERROR(IF(A1254="","",A1254&amp;COUNTIF(A$2:A1254,A1254)),"")</f>
        <v>辞典13</v>
      </c>
      <c r="C1254">
        <v>84</v>
      </c>
      <c r="D1254">
        <v>1253</v>
      </c>
      <c r="F1254" t="s">
        <v>52</v>
      </c>
      <c r="G1254" t="s">
        <v>7474</v>
      </c>
      <c r="H1254" t="s">
        <v>3291</v>
      </c>
      <c r="K1254" s="50">
        <v>9784469021233</v>
      </c>
      <c r="L1254" t="s">
        <v>1125</v>
      </c>
      <c r="M1254" s="49" t="s">
        <v>1126</v>
      </c>
      <c r="O1254" s="49" t="s">
        <v>7537</v>
      </c>
      <c r="P1254" t="s">
        <v>7538</v>
      </c>
      <c r="Q1254" s="51">
        <v>6100</v>
      </c>
      <c r="R1254" s="51">
        <v>6710</v>
      </c>
      <c r="S1254" t="s">
        <v>7539</v>
      </c>
      <c r="T1254" t="s">
        <v>3556</v>
      </c>
      <c r="U1254" t="s">
        <v>7540</v>
      </c>
      <c r="V1254" t="s">
        <v>7541</v>
      </c>
      <c r="W1254" t="s">
        <v>95</v>
      </c>
      <c r="X1254" t="s">
        <v>7542</v>
      </c>
      <c r="Y1254" s="49">
        <v>1253</v>
      </c>
    </row>
    <row r="1255" spans="1:25">
      <c r="A1255" s="49" t="s">
        <v>53</v>
      </c>
      <c r="B1255" s="49" t="str">
        <f>IFERROR(IF(A1255="","",A1255&amp;COUNTIF(A$2:A1255,A1255)),"")</f>
        <v>辞典14</v>
      </c>
      <c r="C1255">
        <v>84</v>
      </c>
      <c r="D1255">
        <v>1254</v>
      </c>
      <c r="F1255" t="s">
        <v>52</v>
      </c>
      <c r="G1255" t="s">
        <v>7474</v>
      </c>
      <c r="H1255" t="s">
        <v>3291</v>
      </c>
      <c r="K1255" s="50">
        <v>9784469021202</v>
      </c>
      <c r="L1255" t="s">
        <v>1125</v>
      </c>
      <c r="M1255" s="49" t="s">
        <v>1126</v>
      </c>
      <c r="O1255" s="49" t="s">
        <v>7543</v>
      </c>
      <c r="P1255" t="s">
        <v>7544</v>
      </c>
      <c r="Q1255" s="51">
        <v>15000</v>
      </c>
      <c r="R1255" s="51">
        <v>16500</v>
      </c>
      <c r="S1255" t="s">
        <v>7545</v>
      </c>
      <c r="T1255" t="s">
        <v>7546</v>
      </c>
      <c r="U1255" t="s">
        <v>7547</v>
      </c>
      <c r="V1255" t="s">
        <v>7548</v>
      </c>
      <c r="W1255" t="s">
        <v>95</v>
      </c>
      <c r="X1255" t="s">
        <v>7549</v>
      </c>
      <c r="Y1255" s="49">
        <v>1254</v>
      </c>
    </row>
    <row r="1256" spans="1:25">
      <c r="A1256" s="49" t="s">
        <v>53</v>
      </c>
      <c r="B1256" s="49" t="str">
        <f>IFERROR(IF(A1256="","",A1256&amp;COUNTIF(A$2:A1256,A1256)),"")</f>
        <v>辞典15</v>
      </c>
      <c r="C1256">
        <v>84</v>
      </c>
      <c r="D1256">
        <v>1255</v>
      </c>
      <c r="F1256" t="s">
        <v>52</v>
      </c>
      <c r="G1256" t="s">
        <v>7474</v>
      </c>
      <c r="H1256" t="s">
        <v>3291</v>
      </c>
      <c r="K1256" s="50">
        <v>9784469012866</v>
      </c>
      <c r="L1256" t="s">
        <v>1125</v>
      </c>
      <c r="M1256" s="49" t="s">
        <v>1126</v>
      </c>
      <c r="O1256" s="49" t="s">
        <v>7550</v>
      </c>
      <c r="P1256" t="s">
        <v>7551</v>
      </c>
      <c r="Q1256" s="51">
        <v>8000</v>
      </c>
      <c r="R1256" s="51">
        <v>8800</v>
      </c>
      <c r="S1256" t="s">
        <v>7552</v>
      </c>
      <c r="T1256" t="s">
        <v>7553</v>
      </c>
      <c r="U1256" t="s">
        <v>7554</v>
      </c>
      <c r="V1256" t="s">
        <v>7555</v>
      </c>
      <c r="W1256" t="s">
        <v>95</v>
      </c>
      <c r="X1256" t="s">
        <v>7556</v>
      </c>
      <c r="Y1256" s="49">
        <v>1255</v>
      </c>
    </row>
    <row r="1257" spans="1:25">
      <c r="A1257" s="49" t="s">
        <v>53</v>
      </c>
      <c r="B1257" s="49" t="str">
        <f>IFERROR(IF(A1257="","",A1257&amp;COUNTIF(A$2:A1257,A1257)),"")</f>
        <v>辞典16</v>
      </c>
      <c r="C1257">
        <v>84</v>
      </c>
      <c r="D1257">
        <v>1256</v>
      </c>
      <c r="F1257" t="s">
        <v>52</v>
      </c>
      <c r="G1257" t="s">
        <v>7474</v>
      </c>
      <c r="H1257" t="s">
        <v>3291</v>
      </c>
      <c r="K1257" s="50">
        <v>9784469031584</v>
      </c>
      <c r="L1257" t="s">
        <v>1125</v>
      </c>
      <c r="M1257" s="49" t="s">
        <v>1126</v>
      </c>
      <c r="O1257" s="49" t="s">
        <v>7557</v>
      </c>
      <c r="P1257" t="s">
        <v>7558</v>
      </c>
      <c r="Q1257" s="51">
        <v>240000</v>
      </c>
      <c r="R1257" s="51">
        <v>264000</v>
      </c>
      <c r="S1257" t="s">
        <v>7559</v>
      </c>
      <c r="T1257" t="s">
        <v>7560</v>
      </c>
      <c r="U1257" t="s">
        <v>7561</v>
      </c>
      <c r="V1257" t="s">
        <v>7562</v>
      </c>
      <c r="W1257" t="s">
        <v>293</v>
      </c>
      <c r="X1257" t="s">
        <v>7563</v>
      </c>
      <c r="Y1257" s="49">
        <v>1256</v>
      </c>
    </row>
    <row r="1258" spans="1:25">
      <c r="A1258" s="49" t="s">
        <v>53</v>
      </c>
      <c r="B1258" s="49" t="str">
        <f>IFERROR(IF(A1258="","",A1258&amp;COUNTIF(A$2:A1258,A1258)),"")</f>
        <v>辞典17</v>
      </c>
      <c r="C1258">
        <v>84</v>
      </c>
      <c r="D1258">
        <v>1257</v>
      </c>
      <c r="F1258" t="s">
        <v>52</v>
      </c>
      <c r="G1258" t="s">
        <v>7474</v>
      </c>
      <c r="H1258" t="s">
        <v>3291</v>
      </c>
      <c r="K1258" s="50">
        <v>9784469012750</v>
      </c>
      <c r="L1258" t="s">
        <v>1125</v>
      </c>
      <c r="M1258" s="49" t="s">
        <v>1126</v>
      </c>
      <c r="O1258" s="49" t="s">
        <v>7564</v>
      </c>
      <c r="P1258" t="s">
        <v>7565</v>
      </c>
      <c r="Q1258" s="51">
        <v>18000</v>
      </c>
      <c r="R1258" s="51">
        <v>19800</v>
      </c>
      <c r="S1258" t="s">
        <v>7566</v>
      </c>
      <c r="T1258" t="s">
        <v>7567</v>
      </c>
      <c r="U1258" t="s">
        <v>7568</v>
      </c>
      <c r="V1258" t="s">
        <v>7569</v>
      </c>
      <c r="W1258" t="s">
        <v>95</v>
      </c>
      <c r="X1258" t="s">
        <v>7570</v>
      </c>
      <c r="Y1258" s="49">
        <v>1257</v>
      </c>
    </row>
    <row r="1259" spans="1:25">
      <c r="A1259" s="49" t="s">
        <v>53</v>
      </c>
      <c r="B1259" s="49" t="str">
        <f>IFERROR(IF(A1259="","",A1259&amp;COUNTIF(A$2:A1259,A1259)),"")</f>
        <v>辞典18</v>
      </c>
      <c r="C1259">
        <v>85</v>
      </c>
      <c r="D1259">
        <v>1258</v>
      </c>
      <c r="F1259" t="s">
        <v>52</v>
      </c>
      <c r="G1259" t="s">
        <v>7474</v>
      </c>
      <c r="H1259" t="s">
        <v>3291</v>
      </c>
      <c r="K1259" s="50">
        <v>9784469012835</v>
      </c>
      <c r="L1259" t="s">
        <v>1125</v>
      </c>
      <c r="M1259" s="49" t="s">
        <v>1126</v>
      </c>
      <c r="O1259" s="49" t="s">
        <v>7571</v>
      </c>
      <c r="P1259" t="s">
        <v>7572</v>
      </c>
      <c r="Q1259" s="51">
        <v>28000</v>
      </c>
      <c r="R1259" s="51">
        <v>30800</v>
      </c>
      <c r="S1259" t="s">
        <v>7573</v>
      </c>
      <c r="T1259" t="s">
        <v>7574</v>
      </c>
      <c r="U1259" t="s">
        <v>7575</v>
      </c>
      <c r="V1259" t="s">
        <v>7576</v>
      </c>
      <c r="W1259" t="s">
        <v>95</v>
      </c>
      <c r="X1259" t="s">
        <v>7577</v>
      </c>
      <c r="Y1259" s="49">
        <v>1258</v>
      </c>
    </row>
    <row r="1260" spans="1:25">
      <c r="A1260" s="49" t="s">
        <v>53</v>
      </c>
      <c r="B1260" s="49" t="str">
        <f>IFERROR(IF(A1260="","",A1260&amp;COUNTIF(A$2:A1260,A1260)),"")</f>
        <v>辞典19</v>
      </c>
      <c r="C1260">
        <v>85</v>
      </c>
      <c r="D1260">
        <v>1259</v>
      </c>
      <c r="F1260" t="s">
        <v>52</v>
      </c>
      <c r="G1260" t="s">
        <v>7474</v>
      </c>
      <c r="H1260" t="s">
        <v>3291</v>
      </c>
      <c r="K1260" s="50">
        <v>9784490109344</v>
      </c>
      <c r="L1260" t="s">
        <v>599</v>
      </c>
      <c r="M1260" s="49" t="s">
        <v>600</v>
      </c>
      <c r="O1260" s="49" t="s">
        <v>7578</v>
      </c>
      <c r="P1260" t="s">
        <v>7579</v>
      </c>
      <c r="Q1260" s="51">
        <v>20000</v>
      </c>
      <c r="R1260" s="51">
        <v>22000</v>
      </c>
      <c r="S1260" t="s">
        <v>7580</v>
      </c>
      <c r="T1260" t="s">
        <v>4139</v>
      </c>
      <c r="U1260" t="s">
        <v>7581</v>
      </c>
      <c r="V1260" t="s">
        <v>7582</v>
      </c>
      <c r="W1260" t="s">
        <v>95</v>
      </c>
      <c r="X1260" t="s">
        <v>7583</v>
      </c>
      <c r="Y1260" s="49">
        <v>1259</v>
      </c>
    </row>
    <row r="1261" spans="1:25">
      <c r="A1261" s="49" t="s">
        <v>53</v>
      </c>
      <c r="B1261" s="49" t="str">
        <f>IFERROR(IF(A1261="","",A1261&amp;COUNTIF(A$2:A1261,A1261)),"")</f>
        <v>辞典20</v>
      </c>
      <c r="C1261">
        <v>85</v>
      </c>
      <c r="D1261">
        <v>1260</v>
      </c>
      <c r="F1261" t="s">
        <v>52</v>
      </c>
      <c r="G1261" t="s">
        <v>7474</v>
      </c>
      <c r="H1261" t="s">
        <v>3291</v>
      </c>
      <c r="K1261" s="50">
        <v>9784816929342</v>
      </c>
      <c r="L1261" t="s">
        <v>2166</v>
      </c>
      <c r="M1261" s="49" t="s">
        <v>2167</v>
      </c>
      <c r="O1261" s="49" t="s">
        <v>7584</v>
      </c>
      <c r="P1261" t="s">
        <v>7585</v>
      </c>
      <c r="Q1261" s="51">
        <v>8000</v>
      </c>
      <c r="R1261" s="51">
        <v>8800</v>
      </c>
      <c r="S1261" t="s">
        <v>7586</v>
      </c>
      <c r="T1261" t="s">
        <v>4229</v>
      </c>
      <c r="U1261" t="s">
        <v>7587</v>
      </c>
      <c r="V1261" t="s">
        <v>7588</v>
      </c>
      <c r="W1261" t="s">
        <v>95</v>
      </c>
      <c r="X1261" t="s">
        <v>7589</v>
      </c>
      <c r="Y1261" s="49">
        <v>1260</v>
      </c>
    </row>
    <row r="1262" spans="1:25">
      <c r="A1262" s="49" t="s">
        <v>55</v>
      </c>
      <c r="B1262" s="49" t="str">
        <f>IFERROR(IF(A1262="","",A1262&amp;COUNTIF(A$2:A1262,A1262)),"")</f>
        <v>事典8</v>
      </c>
      <c r="C1262">
        <v>85</v>
      </c>
      <c r="D1262">
        <v>1261</v>
      </c>
      <c r="F1262" t="s">
        <v>54</v>
      </c>
      <c r="G1262" t="s">
        <v>7590</v>
      </c>
      <c r="H1262" t="s">
        <v>3305</v>
      </c>
      <c r="K1262" s="50">
        <v>9784000803151</v>
      </c>
      <c r="L1262" t="s">
        <v>1320</v>
      </c>
      <c r="M1262" s="49" t="s">
        <v>1321</v>
      </c>
      <c r="O1262" s="49" t="s">
        <v>7591</v>
      </c>
      <c r="P1262" t="s">
        <v>7592</v>
      </c>
      <c r="Q1262" s="51">
        <v>28000</v>
      </c>
      <c r="R1262" s="51">
        <v>30800</v>
      </c>
      <c r="S1262" t="s">
        <v>7593</v>
      </c>
      <c r="T1262" t="s">
        <v>4679</v>
      </c>
      <c r="U1262" t="s">
        <v>7594</v>
      </c>
      <c r="V1262" t="s">
        <v>7595</v>
      </c>
      <c r="W1262" t="s">
        <v>95</v>
      </c>
      <c r="X1262" t="s">
        <v>7596</v>
      </c>
      <c r="Y1262" s="49">
        <v>1261</v>
      </c>
    </row>
    <row r="1263" spans="1:25">
      <c r="A1263" s="49" t="s">
        <v>55</v>
      </c>
      <c r="B1263" s="49" t="str">
        <f>IFERROR(IF(A1263="","",A1263&amp;COUNTIF(A$2:A1263,A1263)),"")</f>
        <v>事典9</v>
      </c>
      <c r="C1263">
        <v>85</v>
      </c>
      <c r="D1263">
        <v>1262</v>
      </c>
      <c r="F1263" t="s">
        <v>54</v>
      </c>
      <c r="G1263" t="s">
        <v>7590</v>
      </c>
      <c r="H1263" t="s">
        <v>3305</v>
      </c>
      <c r="K1263" s="50">
        <v>9784000800891</v>
      </c>
      <c r="L1263" t="s">
        <v>1320</v>
      </c>
      <c r="M1263" s="49" t="s">
        <v>1321</v>
      </c>
      <c r="O1263" s="49" t="s">
        <v>7597</v>
      </c>
      <c r="P1263" t="s">
        <v>7598</v>
      </c>
      <c r="Q1263" s="51">
        <v>14000</v>
      </c>
      <c r="R1263" s="51">
        <v>15400</v>
      </c>
      <c r="S1263" t="s">
        <v>7599</v>
      </c>
      <c r="T1263" t="s">
        <v>7600</v>
      </c>
      <c r="U1263" t="s">
        <v>7601</v>
      </c>
      <c r="V1263" t="s">
        <v>7602</v>
      </c>
      <c r="W1263" t="s">
        <v>95</v>
      </c>
      <c r="X1263" t="s">
        <v>7603</v>
      </c>
      <c r="Y1263" s="49">
        <v>1262</v>
      </c>
    </row>
    <row r="1264" spans="1:25">
      <c r="A1264" s="49" t="s">
        <v>55</v>
      </c>
      <c r="B1264" s="49" t="str">
        <f>IFERROR(IF(A1264="","",A1264&amp;COUNTIF(A$2:A1264,A1264)),"")</f>
        <v>事典10</v>
      </c>
      <c r="C1264">
        <v>85</v>
      </c>
      <c r="D1264">
        <v>1263</v>
      </c>
      <c r="F1264" t="s">
        <v>54</v>
      </c>
      <c r="G1264" t="s">
        <v>7590</v>
      </c>
      <c r="H1264" t="s">
        <v>3305</v>
      </c>
      <c r="K1264" s="50">
        <v>9784320077218</v>
      </c>
      <c r="L1264" t="s">
        <v>115</v>
      </c>
      <c r="M1264" s="49" t="s">
        <v>116</v>
      </c>
      <c r="O1264" s="49" t="s">
        <v>7604</v>
      </c>
      <c r="P1264" t="s">
        <v>7605</v>
      </c>
      <c r="Q1264" s="51">
        <v>48000</v>
      </c>
      <c r="R1264" s="51">
        <v>52800</v>
      </c>
      <c r="S1264" t="s">
        <v>7606</v>
      </c>
      <c r="T1264" t="s">
        <v>3427</v>
      </c>
      <c r="U1264" t="s">
        <v>7607</v>
      </c>
      <c r="V1264" t="s">
        <v>7608</v>
      </c>
      <c r="W1264" t="s">
        <v>95</v>
      </c>
      <c r="X1264" t="s">
        <v>7609</v>
      </c>
      <c r="Y1264" s="49">
        <v>1263</v>
      </c>
    </row>
    <row r="1265" spans="1:25">
      <c r="A1265" s="49" t="s">
        <v>55</v>
      </c>
      <c r="B1265" s="49" t="str">
        <f>IFERROR(IF(A1265="","",A1265&amp;COUNTIF(A$2:A1265,A1265)),"")</f>
        <v>事典11</v>
      </c>
      <c r="C1265">
        <v>85</v>
      </c>
      <c r="D1265">
        <v>1264</v>
      </c>
      <c r="F1265" t="s">
        <v>54</v>
      </c>
      <c r="G1265" t="s">
        <v>7590</v>
      </c>
      <c r="H1265" t="s">
        <v>3305</v>
      </c>
      <c r="K1265" s="50">
        <v>9784320057890</v>
      </c>
      <c r="L1265" t="s">
        <v>115</v>
      </c>
      <c r="M1265" s="49" t="s">
        <v>116</v>
      </c>
      <c r="O1265" s="49" t="s">
        <v>7610</v>
      </c>
      <c r="P1265" t="s">
        <v>7611</v>
      </c>
      <c r="Q1265" s="51">
        <v>42000</v>
      </c>
      <c r="R1265" s="51">
        <v>46200</v>
      </c>
      <c r="S1265" t="s">
        <v>7612</v>
      </c>
      <c r="T1265" t="s">
        <v>5929</v>
      </c>
      <c r="U1265" t="s">
        <v>7613</v>
      </c>
      <c r="V1265" t="s">
        <v>7614</v>
      </c>
      <c r="W1265" t="s">
        <v>95</v>
      </c>
      <c r="X1265" t="s">
        <v>7615</v>
      </c>
      <c r="Y1265" s="49">
        <v>1264</v>
      </c>
    </row>
    <row r="1266" spans="1:25">
      <c r="A1266" s="49" t="s">
        <v>55</v>
      </c>
      <c r="B1266" s="49" t="str">
        <f>IFERROR(IF(A1266="","",A1266&amp;COUNTIF(A$2:A1266,A1266)),"")</f>
        <v>事典12</v>
      </c>
      <c r="C1266">
        <v>85</v>
      </c>
      <c r="D1266">
        <v>1265</v>
      </c>
      <c r="F1266" t="s">
        <v>54</v>
      </c>
      <c r="G1266" t="s">
        <v>7590</v>
      </c>
      <c r="H1266" t="s">
        <v>3305</v>
      </c>
      <c r="K1266" s="50">
        <v>9784385162522</v>
      </c>
      <c r="L1266" t="s">
        <v>4295</v>
      </c>
      <c r="M1266" s="49" t="s">
        <v>4296</v>
      </c>
      <c r="O1266" s="49" t="s">
        <v>7616</v>
      </c>
      <c r="P1266" t="s">
        <v>7617</v>
      </c>
      <c r="Q1266" s="51">
        <v>4200</v>
      </c>
      <c r="R1266" s="51">
        <v>4620</v>
      </c>
      <c r="S1266" t="s">
        <v>7618</v>
      </c>
      <c r="T1266" t="s">
        <v>4242</v>
      </c>
      <c r="U1266" t="s">
        <v>4483</v>
      </c>
      <c r="V1266" t="s">
        <v>7619</v>
      </c>
      <c r="W1266" t="s">
        <v>95</v>
      </c>
      <c r="X1266" t="s">
        <v>7620</v>
      </c>
      <c r="Y1266" s="49">
        <v>1265</v>
      </c>
    </row>
    <row r="1267" spans="1:25">
      <c r="A1267" s="49" t="s">
        <v>55</v>
      </c>
      <c r="B1267" s="49" t="str">
        <f>IFERROR(IF(A1267="","",A1267&amp;COUNTIF(A$2:A1267,A1267)),"")</f>
        <v>事典13</v>
      </c>
      <c r="C1267">
        <v>85</v>
      </c>
      <c r="D1267">
        <v>1266</v>
      </c>
      <c r="F1267" t="s">
        <v>54</v>
      </c>
      <c r="G1267" t="s">
        <v>7590</v>
      </c>
      <c r="H1267" t="s">
        <v>3305</v>
      </c>
      <c r="K1267" s="50">
        <v>9784385159034</v>
      </c>
      <c r="L1267" t="s">
        <v>4295</v>
      </c>
      <c r="M1267" s="49" t="s">
        <v>4296</v>
      </c>
      <c r="O1267" s="49" t="s">
        <v>7621</v>
      </c>
      <c r="P1267" t="s">
        <v>7622</v>
      </c>
      <c r="Q1267" s="51">
        <v>43000</v>
      </c>
      <c r="R1267" s="51">
        <v>47300</v>
      </c>
      <c r="S1267" t="s">
        <v>7623</v>
      </c>
      <c r="T1267" t="s">
        <v>3556</v>
      </c>
      <c r="U1267" t="s">
        <v>7624</v>
      </c>
      <c r="V1267" t="s">
        <v>7625</v>
      </c>
      <c r="W1267" t="s">
        <v>95</v>
      </c>
      <c r="X1267" t="s">
        <v>7626</v>
      </c>
      <c r="Y1267" s="49">
        <v>1266</v>
      </c>
    </row>
    <row r="1268" spans="1:25">
      <c r="A1268" s="49" t="s">
        <v>55</v>
      </c>
      <c r="B1268" s="49" t="str">
        <f>IFERROR(IF(A1268="","",A1268&amp;COUNTIF(A$2:A1268,A1268)),"")</f>
        <v>事典14</v>
      </c>
      <c r="C1268">
        <v>85</v>
      </c>
      <c r="D1268">
        <v>1267</v>
      </c>
      <c r="F1268" t="s">
        <v>54</v>
      </c>
      <c r="G1268" t="s">
        <v>7590</v>
      </c>
      <c r="H1268" t="s">
        <v>3305</v>
      </c>
      <c r="K1268" s="50">
        <v>9784385162461</v>
      </c>
      <c r="L1268" t="s">
        <v>4295</v>
      </c>
      <c r="M1268" s="49" t="s">
        <v>4296</v>
      </c>
      <c r="O1268" s="49" t="s">
        <v>7627</v>
      </c>
      <c r="P1268" t="s">
        <v>7628</v>
      </c>
      <c r="Q1268" s="51">
        <v>7800</v>
      </c>
      <c r="R1268" s="51">
        <v>8580</v>
      </c>
      <c r="S1268" t="s">
        <v>7629</v>
      </c>
      <c r="T1268" t="s">
        <v>3394</v>
      </c>
      <c r="U1268" t="s">
        <v>7630</v>
      </c>
      <c r="V1268" t="s">
        <v>7631</v>
      </c>
      <c r="W1268" t="s">
        <v>95</v>
      </c>
      <c r="X1268" t="s">
        <v>7632</v>
      </c>
      <c r="Y1268" s="49">
        <v>1267</v>
      </c>
    </row>
    <row r="1269" spans="1:25">
      <c r="A1269" s="49" t="s">
        <v>55</v>
      </c>
      <c r="B1269" s="49" t="str">
        <f>IFERROR(IF(A1269="","",A1269&amp;COUNTIF(A$2:A1269,A1269)),"")</f>
        <v>事典15</v>
      </c>
      <c r="C1269">
        <v>85</v>
      </c>
      <c r="D1269">
        <v>1268</v>
      </c>
      <c r="F1269" t="s">
        <v>54</v>
      </c>
      <c r="G1269" t="s">
        <v>7590</v>
      </c>
      <c r="H1269" t="s">
        <v>3305</v>
      </c>
      <c r="K1269" s="50">
        <v>9784784219377</v>
      </c>
      <c r="L1269" t="s">
        <v>3208</v>
      </c>
      <c r="M1269" s="49" t="s">
        <v>3209</v>
      </c>
      <c r="O1269" s="49" t="s">
        <v>7633</v>
      </c>
      <c r="P1269" t="s">
        <v>7634</v>
      </c>
      <c r="Q1269" s="51">
        <v>13000</v>
      </c>
      <c r="R1269" s="51">
        <v>14300</v>
      </c>
      <c r="S1269" t="s">
        <v>7635</v>
      </c>
      <c r="T1269" t="s">
        <v>3543</v>
      </c>
      <c r="U1269" t="s">
        <v>4776</v>
      </c>
      <c r="V1269" t="s">
        <v>7636</v>
      </c>
      <c r="W1269" t="s">
        <v>293</v>
      </c>
      <c r="X1269" t="s">
        <v>7637</v>
      </c>
      <c r="Y1269" s="49">
        <v>1268</v>
      </c>
    </row>
    <row r="1270" spans="1:25">
      <c r="A1270" s="49" t="s">
        <v>55</v>
      </c>
      <c r="B1270" s="49" t="str">
        <f>IFERROR(IF(A1270="","",A1270&amp;COUNTIF(A$2:A1270,A1270)),"")</f>
        <v>事典16</v>
      </c>
      <c r="C1270">
        <v>85</v>
      </c>
      <c r="D1270">
        <v>1269</v>
      </c>
      <c r="F1270" t="s">
        <v>54</v>
      </c>
      <c r="G1270" t="s">
        <v>7590</v>
      </c>
      <c r="H1270" t="s">
        <v>3305</v>
      </c>
      <c r="K1270" s="50">
        <v>9784469062359</v>
      </c>
      <c r="L1270" t="s">
        <v>1125</v>
      </c>
      <c r="M1270" s="49" t="s">
        <v>1126</v>
      </c>
      <c r="O1270" s="49" t="s">
        <v>7638</v>
      </c>
      <c r="P1270" t="s">
        <v>7639</v>
      </c>
      <c r="Q1270" s="51">
        <v>32000</v>
      </c>
      <c r="R1270" s="51">
        <v>35200</v>
      </c>
      <c r="S1270" t="s">
        <v>7640</v>
      </c>
      <c r="T1270" t="s">
        <v>7641</v>
      </c>
      <c r="U1270" t="s">
        <v>7642</v>
      </c>
      <c r="V1270" t="s">
        <v>7643</v>
      </c>
      <c r="W1270" t="s">
        <v>95</v>
      </c>
      <c r="X1270" t="s">
        <v>7644</v>
      </c>
      <c r="Y1270" s="49">
        <v>1269</v>
      </c>
    </row>
    <row r="1271" spans="1:25">
      <c r="A1271" s="49" t="s">
        <v>55</v>
      </c>
      <c r="B1271" s="49" t="str">
        <f>IFERROR(IF(A1271="","",A1271&amp;COUNTIF(A$2:A1271,A1271)),"")</f>
        <v>事典17</v>
      </c>
      <c r="C1271">
        <v>85</v>
      </c>
      <c r="D1271">
        <v>1270</v>
      </c>
      <c r="F1271" t="s">
        <v>54</v>
      </c>
      <c r="G1271" t="s">
        <v>7590</v>
      </c>
      <c r="H1271" t="s">
        <v>3305</v>
      </c>
      <c r="K1271" s="50">
        <v>9784469012842</v>
      </c>
      <c r="L1271" t="s">
        <v>1125</v>
      </c>
      <c r="M1271" s="49" t="s">
        <v>1126</v>
      </c>
      <c r="O1271" s="49" t="s">
        <v>7645</v>
      </c>
      <c r="P1271" t="s">
        <v>7646</v>
      </c>
      <c r="Q1271" s="51">
        <v>32000</v>
      </c>
      <c r="R1271" s="51">
        <v>35200</v>
      </c>
      <c r="S1271" t="s">
        <v>7647</v>
      </c>
      <c r="T1271" t="s">
        <v>4086</v>
      </c>
      <c r="U1271" t="s">
        <v>7648</v>
      </c>
      <c r="V1271" t="s">
        <v>7649</v>
      </c>
      <c r="W1271" t="s">
        <v>95</v>
      </c>
      <c r="X1271" t="s">
        <v>7650</v>
      </c>
      <c r="Y1271" s="49">
        <v>1270</v>
      </c>
    </row>
    <row r="1272" spans="1:25">
      <c r="A1272" s="49" t="s">
        <v>55</v>
      </c>
      <c r="B1272" s="49" t="str">
        <f>IFERROR(IF(A1272="","",A1272&amp;COUNTIF(A$2:A1272,A1272)),"")</f>
        <v>事典18</v>
      </c>
      <c r="C1272">
        <v>85</v>
      </c>
      <c r="D1272">
        <v>1271</v>
      </c>
      <c r="F1272" t="s">
        <v>54</v>
      </c>
      <c r="G1272" t="s">
        <v>7590</v>
      </c>
      <c r="H1272" t="s">
        <v>3305</v>
      </c>
      <c r="K1272" s="50">
        <v>9784490109320</v>
      </c>
      <c r="L1272" t="s">
        <v>599</v>
      </c>
      <c r="M1272" s="49" t="s">
        <v>600</v>
      </c>
      <c r="O1272" s="49" t="s">
        <v>7651</v>
      </c>
      <c r="P1272" t="s">
        <v>7652</v>
      </c>
      <c r="Q1272" s="51">
        <v>30000</v>
      </c>
      <c r="R1272" s="51">
        <v>33000</v>
      </c>
      <c r="S1272" t="s">
        <v>7653</v>
      </c>
      <c r="T1272" t="s">
        <v>3837</v>
      </c>
      <c r="U1272" t="s">
        <v>7654</v>
      </c>
      <c r="V1272" t="s">
        <v>7655</v>
      </c>
      <c r="W1272" t="s">
        <v>95</v>
      </c>
      <c r="X1272" t="s">
        <v>7656</v>
      </c>
      <c r="Y1272" s="49">
        <v>1271</v>
      </c>
    </row>
    <row r="1273" spans="1:25">
      <c r="A1273" s="49" t="s">
        <v>57</v>
      </c>
      <c r="B1273" s="49" t="str">
        <f>IFERROR(IF(A1273="","",A1273&amp;COUNTIF(A$2:A1273,A1273)),"")</f>
        <v>図鑑・児童書 他2</v>
      </c>
      <c r="C1273">
        <v>86</v>
      </c>
      <c r="D1273">
        <v>1272</v>
      </c>
      <c r="F1273" t="s">
        <v>56</v>
      </c>
      <c r="G1273" t="s">
        <v>7657</v>
      </c>
      <c r="H1273" t="s">
        <v>3345</v>
      </c>
      <c r="K1273" s="50">
        <v>9784472120145</v>
      </c>
      <c r="L1273" t="s">
        <v>5730</v>
      </c>
      <c r="M1273" s="49" t="s">
        <v>5731</v>
      </c>
      <c r="O1273" s="49" t="s">
        <v>7658</v>
      </c>
      <c r="P1273" t="s">
        <v>7659</v>
      </c>
      <c r="Q1273" s="51">
        <v>7000</v>
      </c>
      <c r="R1273" s="51">
        <v>7700</v>
      </c>
      <c r="S1273" t="s">
        <v>7660</v>
      </c>
      <c r="T1273" t="s">
        <v>3732</v>
      </c>
      <c r="U1273" t="s">
        <v>7661</v>
      </c>
      <c r="V1273" t="s">
        <v>7662</v>
      </c>
      <c r="W1273" t="s">
        <v>95</v>
      </c>
      <c r="X1273" s="20">
        <v>1272100000000</v>
      </c>
      <c r="Y1273" s="49">
        <v>1272</v>
      </c>
    </row>
    <row r="1274" spans="1:25">
      <c r="A1274" s="49" t="s">
        <v>57</v>
      </c>
      <c r="B1274" s="49" t="str">
        <f>IFERROR(IF(A1274="","",A1274&amp;COUNTIF(A$2:A1274,A1274)),"")</f>
        <v>図鑑・児童書 他3</v>
      </c>
      <c r="C1274">
        <v>86</v>
      </c>
      <c r="D1274">
        <v>1273</v>
      </c>
      <c r="F1274" t="s">
        <v>56</v>
      </c>
      <c r="G1274" t="s">
        <v>7657</v>
      </c>
      <c r="H1274" t="s">
        <v>3345</v>
      </c>
      <c r="K1274" s="50">
        <v>9784473044891</v>
      </c>
      <c r="L1274" t="s">
        <v>3042</v>
      </c>
      <c r="M1274" s="49" t="s">
        <v>3043</v>
      </c>
      <c r="O1274" s="49" t="s">
        <v>7663</v>
      </c>
      <c r="P1274" t="s">
        <v>7664</v>
      </c>
      <c r="Q1274" s="51">
        <v>2400</v>
      </c>
      <c r="R1274" s="51">
        <v>2640</v>
      </c>
      <c r="S1274" t="s">
        <v>7665</v>
      </c>
      <c r="T1274" t="s">
        <v>7666</v>
      </c>
      <c r="U1274" t="s">
        <v>283</v>
      </c>
      <c r="V1274" t="s">
        <v>7667</v>
      </c>
      <c r="W1274" t="s">
        <v>95</v>
      </c>
      <c r="X1274" t="s">
        <v>7668</v>
      </c>
      <c r="Y1274" s="49">
        <v>1273</v>
      </c>
    </row>
    <row r="1275" spans="1:25">
      <c r="A1275" s="49" t="s">
        <v>57</v>
      </c>
      <c r="B1275" s="49" t="str">
        <f>IFERROR(IF(A1275="","",A1275&amp;COUNTIF(A$2:A1275,A1275)),"")</f>
        <v>図鑑・児童書 他4</v>
      </c>
      <c r="C1275">
        <v>86</v>
      </c>
      <c r="D1275">
        <v>1274</v>
      </c>
      <c r="F1275" t="s">
        <v>56</v>
      </c>
      <c r="G1275" t="s">
        <v>7657</v>
      </c>
      <c r="H1275" t="s">
        <v>3345</v>
      </c>
      <c r="K1275" s="50">
        <v>9784473044877</v>
      </c>
      <c r="L1275" t="s">
        <v>3042</v>
      </c>
      <c r="M1275" s="49" t="s">
        <v>3043</v>
      </c>
      <c r="O1275" s="49" t="s">
        <v>7669</v>
      </c>
      <c r="P1275" t="s">
        <v>7670</v>
      </c>
      <c r="Q1275" s="51">
        <v>4500</v>
      </c>
      <c r="R1275" s="51">
        <v>4950</v>
      </c>
      <c r="S1275" t="s">
        <v>7671</v>
      </c>
      <c r="T1275" t="s">
        <v>7672</v>
      </c>
      <c r="U1275" t="s">
        <v>707</v>
      </c>
      <c r="V1275" t="s">
        <v>7673</v>
      </c>
      <c r="W1275" t="s">
        <v>95</v>
      </c>
      <c r="X1275" t="s">
        <v>7674</v>
      </c>
      <c r="Y1275" s="49">
        <v>1274</v>
      </c>
    </row>
    <row r="1276" spans="1:25">
      <c r="A1276" s="49" t="s">
        <v>57</v>
      </c>
      <c r="B1276" s="49" t="str">
        <f>IFERROR(IF(A1276="","",A1276&amp;COUNTIF(A$2:A1276,A1276)),"")</f>
        <v>図鑑・児童書 他5</v>
      </c>
      <c r="C1276">
        <v>86</v>
      </c>
      <c r="D1276">
        <v>1275</v>
      </c>
      <c r="F1276" t="s">
        <v>56</v>
      </c>
      <c r="G1276" t="s">
        <v>7657</v>
      </c>
      <c r="H1276" t="s">
        <v>3345</v>
      </c>
      <c r="K1276" s="50">
        <v>9784473044884</v>
      </c>
      <c r="L1276" t="s">
        <v>3042</v>
      </c>
      <c r="M1276" s="49" t="s">
        <v>3043</v>
      </c>
      <c r="O1276" s="49" t="s">
        <v>7675</v>
      </c>
      <c r="P1276" t="s">
        <v>7676</v>
      </c>
      <c r="Q1276" s="51">
        <v>6000</v>
      </c>
      <c r="R1276" s="51">
        <v>6600</v>
      </c>
      <c r="S1276" t="s">
        <v>7677</v>
      </c>
      <c r="T1276" t="s">
        <v>7678</v>
      </c>
      <c r="U1276" t="s">
        <v>1110</v>
      </c>
      <c r="V1276" t="s">
        <v>7679</v>
      </c>
      <c r="W1276" t="s">
        <v>95</v>
      </c>
      <c r="X1276" t="s">
        <v>7680</v>
      </c>
      <c r="Y1276" s="49">
        <v>1275</v>
      </c>
    </row>
    <row r="1277" spans="1:25">
      <c r="A1277" s="49" t="s">
        <v>57</v>
      </c>
      <c r="B1277" s="49" t="str">
        <f>IFERROR(IF(A1277="","",A1277&amp;COUNTIF(A$2:A1277,A1277)),"")</f>
        <v>図鑑・児童書 他6</v>
      </c>
      <c r="C1277">
        <v>86</v>
      </c>
      <c r="D1277">
        <v>1276</v>
      </c>
      <c r="F1277" t="s">
        <v>56</v>
      </c>
      <c r="G1277" t="s">
        <v>7657</v>
      </c>
      <c r="H1277" t="s">
        <v>3345</v>
      </c>
      <c r="K1277" s="50">
        <v>9784473019240</v>
      </c>
      <c r="L1277" t="s">
        <v>3042</v>
      </c>
      <c r="M1277" s="49" t="s">
        <v>3043</v>
      </c>
      <c r="O1277" s="49" t="s">
        <v>7681</v>
      </c>
      <c r="P1277" t="s">
        <v>7682</v>
      </c>
      <c r="Q1277" s="51">
        <v>11000</v>
      </c>
      <c r="R1277" s="51">
        <v>12100</v>
      </c>
      <c r="S1277" t="s">
        <v>7683</v>
      </c>
      <c r="T1277" t="s">
        <v>7684</v>
      </c>
      <c r="U1277" t="s">
        <v>7685</v>
      </c>
      <c r="V1277" t="s">
        <v>7686</v>
      </c>
      <c r="W1277" t="s">
        <v>95</v>
      </c>
      <c r="X1277" t="s">
        <v>7687</v>
      </c>
      <c r="Y1277" s="49">
        <v>1276</v>
      </c>
    </row>
    <row r="1278" spans="1:25">
      <c r="A1278" s="49" t="s">
        <v>57</v>
      </c>
      <c r="B1278" s="49" t="str">
        <f>IFERROR(IF(A1278="","",A1278&amp;COUNTIF(A$2:A1278,A1278)),"")</f>
        <v>図鑑・児童書 他7</v>
      </c>
      <c r="C1278">
        <v>86</v>
      </c>
      <c r="D1278">
        <v>1277</v>
      </c>
      <c r="F1278" t="s">
        <v>56</v>
      </c>
      <c r="G1278" t="s">
        <v>7657</v>
      </c>
      <c r="H1278" t="s">
        <v>3345</v>
      </c>
      <c r="K1278" s="50">
        <v>9784582435146</v>
      </c>
      <c r="L1278" t="s">
        <v>550</v>
      </c>
      <c r="M1278" s="49" t="s">
        <v>551</v>
      </c>
      <c r="O1278" s="49" t="s">
        <v>7688</v>
      </c>
      <c r="P1278" t="s">
        <v>7689</v>
      </c>
      <c r="Q1278" s="51">
        <v>24000</v>
      </c>
      <c r="R1278" s="51">
        <v>26400</v>
      </c>
      <c r="S1278" t="s">
        <v>7690</v>
      </c>
      <c r="T1278" t="s">
        <v>3837</v>
      </c>
      <c r="U1278" t="s">
        <v>7691</v>
      </c>
      <c r="V1278" t="s">
        <v>7692</v>
      </c>
      <c r="W1278" t="s">
        <v>95</v>
      </c>
      <c r="X1278" t="s">
        <v>7693</v>
      </c>
      <c r="Y1278" s="49">
        <v>1277</v>
      </c>
    </row>
    <row r="1279" spans="1:25">
      <c r="A1279" s="49" t="s">
        <v>57</v>
      </c>
      <c r="B1279" s="49" t="str">
        <f>IFERROR(IF(A1279="","",A1279&amp;COUNTIF(A$2:A1279,A1279)),"")</f>
        <v>図鑑・児童書 他8</v>
      </c>
      <c r="C1279">
        <v>86</v>
      </c>
      <c r="D1279">
        <v>1278</v>
      </c>
      <c r="F1279" t="s">
        <v>56</v>
      </c>
      <c r="G1279" t="s">
        <v>7657</v>
      </c>
      <c r="H1279" t="s">
        <v>3345</v>
      </c>
      <c r="K1279" s="50">
        <v>9784582417425</v>
      </c>
      <c r="L1279" t="s">
        <v>550</v>
      </c>
      <c r="M1279" s="49" t="s">
        <v>551</v>
      </c>
      <c r="O1279" s="49" t="s">
        <v>7694</v>
      </c>
      <c r="P1279" t="s">
        <v>7689</v>
      </c>
      <c r="Q1279" s="51">
        <v>24000</v>
      </c>
      <c r="R1279" s="51">
        <v>26400</v>
      </c>
      <c r="S1279" t="s">
        <v>7695</v>
      </c>
      <c r="T1279" t="s">
        <v>3881</v>
      </c>
      <c r="U1279" t="s">
        <v>7696</v>
      </c>
      <c r="V1279" t="s">
        <v>7697</v>
      </c>
      <c r="W1279" t="s">
        <v>95</v>
      </c>
      <c r="X1279" t="s">
        <v>7698</v>
      </c>
      <c r="Y1279" s="49">
        <v>1278</v>
      </c>
    </row>
    <row r="1280" spans="1:25">
      <c r="A1280" s="49" t="s">
        <v>57</v>
      </c>
      <c r="B1280" s="49" t="str">
        <f>IFERROR(IF(A1280="","",A1280&amp;COUNTIF(A$2:A1280,A1280)),"")</f>
        <v>図鑑・児童書 他9</v>
      </c>
      <c r="C1280">
        <v>86</v>
      </c>
      <c r="D1280">
        <v>1279</v>
      </c>
      <c r="F1280" t="s">
        <v>56</v>
      </c>
      <c r="G1280" t="s">
        <v>7657</v>
      </c>
      <c r="H1280" t="s">
        <v>3345</v>
      </c>
      <c r="K1280" s="50">
        <v>9784642014793</v>
      </c>
      <c r="L1280" t="s">
        <v>2086</v>
      </c>
      <c r="M1280" s="49" t="s">
        <v>2087</v>
      </c>
      <c r="O1280" s="49" t="s">
        <v>7699</v>
      </c>
      <c r="P1280" t="s">
        <v>7700</v>
      </c>
      <c r="Q1280" s="51">
        <v>18000</v>
      </c>
      <c r="R1280" s="51">
        <v>19800</v>
      </c>
      <c r="S1280" t="s">
        <v>7701</v>
      </c>
      <c r="T1280" t="s">
        <v>3658</v>
      </c>
      <c r="U1280" t="s">
        <v>7702</v>
      </c>
      <c r="V1280" t="s">
        <v>7703</v>
      </c>
      <c r="W1280" t="s">
        <v>95</v>
      </c>
      <c r="X1280" t="s">
        <v>7704</v>
      </c>
      <c r="Y1280" s="49">
        <v>1279</v>
      </c>
    </row>
    <row r="1281" spans="1:25">
      <c r="A1281" s="49" t="s">
        <v>59</v>
      </c>
      <c r="B1281" s="49" t="str">
        <f>IFERROR(IF(A1281="","",A1281&amp;COUNTIF(A$2:A1281,A1281)),"")</f>
        <v>メディア1</v>
      </c>
      <c r="C1281">
        <v>86</v>
      </c>
      <c r="D1281">
        <v>1280</v>
      </c>
      <c r="F1281" t="s">
        <v>58</v>
      </c>
      <c r="G1281" t="s">
        <v>7705</v>
      </c>
      <c r="H1281" t="s">
        <v>7706</v>
      </c>
      <c r="K1281" s="50">
        <v>9784469790832</v>
      </c>
      <c r="L1281" t="s">
        <v>1125</v>
      </c>
      <c r="M1281" s="49" t="s">
        <v>1126</v>
      </c>
      <c r="O1281" s="49" t="s">
        <v>7707</v>
      </c>
      <c r="P1281" t="s">
        <v>7558</v>
      </c>
      <c r="Q1281" s="51">
        <v>130000</v>
      </c>
      <c r="R1281" s="51">
        <v>143000</v>
      </c>
      <c r="S1281" t="s">
        <v>7708</v>
      </c>
      <c r="T1281" t="s">
        <v>5889</v>
      </c>
      <c r="U1281" t="s">
        <v>7709</v>
      </c>
      <c r="V1281" t="s">
        <v>7710</v>
      </c>
      <c r="W1281" t="s">
        <v>95</v>
      </c>
      <c r="X1281" t="s">
        <v>7711</v>
      </c>
      <c r="Y1281" s="49">
        <v>1280</v>
      </c>
    </row>
    <row r="1282" spans="1:25">
      <c r="A1282" s="49" t="s">
        <v>61</v>
      </c>
      <c r="B1282" s="49" t="str">
        <f>IFERROR(IF(A1282="","",A1282&amp;COUNTIF(A$2:A1282,A1282)),"")</f>
        <v>洋書1</v>
      </c>
      <c r="C1282">
        <v>87</v>
      </c>
      <c r="D1282">
        <v>1281</v>
      </c>
      <c r="E1282" t="s">
        <v>84</v>
      </c>
      <c r="F1282" t="s">
        <v>60</v>
      </c>
      <c r="G1282" t="s">
        <v>7712</v>
      </c>
      <c r="H1282" t="s">
        <v>7713</v>
      </c>
      <c r="K1282" s="50">
        <v>9781009275187</v>
      </c>
      <c r="L1282" t="s">
        <v>7714</v>
      </c>
      <c r="M1282" s="49" t="s">
        <v>7715</v>
      </c>
      <c r="O1282" s="49" t="s">
        <v>7716</v>
      </c>
      <c r="Q1282" s="51">
        <v>4500</v>
      </c>
      <c r="R1282" s="51">
        <v>4950</v>
      </c>
      <c r="S1282" t="s">
        <v>7717</v>
      </c>
      <c r="T1282" t="s">
        <v>106</v>
      </c>
      <c r="U1282" t="s">
        <v>7718</v>
      </c>
      <c r="V1282" t="s">
        <v>7719</v>
      </c>
      <c r="W1282" t="s">
        <v>7720</v>
      </c>
      <c r="X1282" t="s">
        <v>7721</v>
      </c>
      <c r="Y1282" s="49">
        <v>1281</v>
      </c>
    </row>
    <row r="1283" spans="1:25">
      <c r="A1283" s="49" t="s">
        <v>61</v>
      </c>
      <c r="B1283" s="49" t="str">
        <f>IFERROR(IF(A1283="","",A1283&amp;COUNTIF(A$2:A1283,A1283)),"")</f>
        <v>洋書2</v>
      </c>
      <c r="C1283">
        <v>87</v>
      </c>
      <c r="D1283">
        <v>1282</v>
      </c>
      <c r="E1283" t="s">
        <v>84</v>
      </c>
      <c r="F1283" t="s">
        <v>60</v>
      </c>
      <c r="G1283" t="s">
        <v>7712</v>
      </c>
      <c r="H1283" t="s">
        <v>7713</v>
      </c>
      <c r="K1283" s="50">
        <v>9784909362490</v>
      </c>
      <c r="L1283" t="s">
        <v>7714</v>
      </c>
      <c r="M1283" s="49" t="s">
        <v>7715</v>
      </c>
      <c r="O1283" s="49" t="s">
        <v>7722</v>
      </c>
      <c r="Q1283" s="51">
        <v>82000</v>
      </c>
      <c r="R1283" s="51">
        <v>90200</v>
      </c>
      <c r="S1283" t="s">
        <v>7723</v>
      </c>
      <c r="T1283" t="s">
        <v>120</v>
      </c>
      <c r="U1283" t="s">
        <v>7724</v>
      </c>
      <c r="V1283" t="s">
        <v>7725</v>
      </c>
      <c r="W1283" t="s">
        <v>7726</v>
      </c>
      <c r="X1283" t="s">
        <v>7727</v>
      </c>
      <c r="Y1283" s="49">
        <v>1282</v>
      </c>
    </row>
    <row r="1284" spans="1:25">
      <c r="A1284" s="49" t="s">
        <v>61</v>
      </c>
      <c r="B1284" s="49" t="str">
        <f>IFERROR(IF(A1284="","",A1284&amp;COUNTIF(A$2:A1284,A1284)),"")</f>
        <v>洋書3</v>
      </c>
      <c r="C1284">
        <v>87</v>
      </c>
      <c r="D1284">
        <v>1283</v>
      </c>
      <c r="F1284" t="s">
        <v>60</v>
      </c>
      <c r="G1284" t="s">
        <v>7712</v>
      </c>
      <c r="H1284" t="s">
        <v>7713</v>
      </c>
      <c r="K1284" s="50">
        <v>9784904568361</v>
      </c>
      <c r="L1284" t="s">
        <v>7714</v>
      </c>
      <c r="M1284" s="49" t="s">
        <v>7715</v>
      </c>
      <c r="O1284" s="49" t="s">
        <v>7728</v>
      </c>
      <c r="Q1284" s="51">
        <v>36500</v>
      </c>
      <c r="R1284" s="51">
        <v>40150</v>
      </c>
      <c r="S1284" t="s">
        <v>7729</v>
      </c>
      <c r="T1284" t="s">
        <v>3414</v>
      </c>
      <c r="U1284" t="s">
        <v>7730</v>
      </c>
      <c r="V1284" t="s">
        <v>7731</v>
      </c>
      <c r="W1284" t="s">
        <v>7726</v>
      </c>
      <c r="X1284" t="s">
        <v>7732</v>
      </c>
      <c r="Y1284" s="49">
        <v>1283</v>
      </c>
    </row>
    <row r="1285" spans="1:25">
      <c r="A1285" s="49" t="s">
        <v>61</v>
      </c>
      <c r="B1285" s="49" t="str">
        <f>IFERROR(IF(A1285="","",A1285&amp;COUNTIF(A$2:A1285,A1285)),"")</f>
        <v>洋書4</v>
      </c>
      <c r="C1285">
        <v>87</v>
      </c>
      <c r="D1285">
        <v>1284</v>
      </c>
      <c r="F1285" t="s">
        <v>60</v>
      </c>
      <c r="G1285" t="s">
        <v>7712</v>
      </c>
      <c r="H1285" t="s">
        <v>7713</v>
      </c>
      <c r="K1285" s="50">
        <v>9784909362315</v>
      </c>
      <c r="L1285" t="s">
        <v>7714</v>
      </c>
      <c r="M1285" s="49" t="s">
        <v>7715</v>
      </c>
      <c r="N1285" t="s">
        <v>7733</v>
      </c>
      <c r="O1285" s="49" t="s">
        <v>7734</v>
      </c>
      <c r="Q1285" s="51">
        <v>50000</v>
      </c>
      <c r="R1285" s="51">
        <v>55000</v>
      </c>
      <c r="S1285" t="s">
        <v>7735</v>
      </c>
      <c r="T1285" t="s">
        <v>4242</v>
      </c>
      <c r="U1285" t="s">
        <v>7736</v>
      </c>
      <c r="V1285" t="s">
        <v>7737</v>
      </c>
      <c r="W1285" t="s">
        <v>7720</v>
      </c>
      <c r="X1285" t="s">
        <v>7738</v>
      </c>
      <c r="Y1285" s="49">
        <v>1284</v>
      </c>
    </row>
    <row r="1286" spans="1:25">
      <c r="A1286" s="49" t="s">
        <v>61</v>
      </c>
      <c r="B1286" s="49" t="str">
        <f>IFERROR(IF(A1286="","",A1286&amp;COUNTIF(A$2:A1286,A1286)),"")</f>
        <v>洋書5</v>
      </c>
      <c r="C1286">
        <v>87</v>
      </c>
      <c r="D1286">
        <v>1285</v>
      </c>
      <c r="F1286" t="s">
        <v>60</v>
      </c>
      <c r="G1286" t="s">
        <v>7712</v>
      </c>
      <c r="H1286" t="s">
        <v>7713</v>
      </c>
      <c r="K1286" s="50">
        <v>9784909362421</v>
      </c>
      <c r="L1286" t="s">
        <v>7714</v>
      </c>
      <c r="M1286" s="49" t="s">
        <v>7715</v>
      </c>
      <c r="N1286" t="s">
        <v>7733</v>
      </c>
      <c r="O1286" s="49" t="s">
        <v>7739</v>
      </c>
      <c r="Q1286" s="51">
        <v>50000</v>
      </c>
      <c r="R1286" s="51">
        <v>55000</v>
      </c>
      <c r="S1286" t="s">
        <v>7740</v>
      </c>
      <c r="T1286" t="s">
        <v>3356</v>
      </c>
      <c r="U1286" t="s">
        <v>7741</v>
      </c>
      <c r="V1286" t="s">
        <v>7742</v>
      </c>
      <c r="W1286" t="s">
        <v>7720</v>
      </c>
      <c r="X1286" t="s">
        <v>7743</v>
      </c>
      <c r="Y1286" s="49">
        <v>1285</v>
      </c>
    </row>
    <row r="1287" spans="1:25">
      <c r="A1287" s="49" t="s">
        <v>61</v>
      </c>
      <c r="B1287" s="49" t="str">
        <f>IFERROR(IF(A1287="","",A1287&amp;COUNTIF(A$2:A1287,A1287)),"")</f>
        <v>洋書6</v>
      </c>
      <c r="C1287">
        <v>87</v>
      </c>
      <c r="D1287">
        <v>1286</v>
      </c>
      <c r="F1287" t="s">
        <v>60</v>
      </c>
      <c r="G1287" t="s">
        <v>7712</v>
      </c>
      <c r="H1287" t="s">
        <v>7713</v>
      </c>
      <c r="K1287" s="50">
        <v>9781260470352</v>
      </c>
      <c r="L1287" t="s">
        <v>7714</v>
      </c>
      <c r="M1287" s="49" t="s">
        <v>7715</v>
      </c>
      <c r="N1287" t="s">
        <v>7744</v>
      </c>
      <c r="O1287" s="49" t="s">
        <v>7745</v>
      </c>
      <c r="Q1287" s="51">
        <v>3850</v>
      </c>
      <c r="R1287" s="51">
        <v>4235</v>
      </c>
      <c r="S1287" t="s">
        <v>7746</v>
      </c>
      <c r="T1287" t="s">
        <v>3898</v>
      </c>
      <c r="U1287" t="s">
        <v>7747</v>
      </c>
      <c r="V1287" t="s">
        <v>7748</v>
      </c>
      <c r="W1287" t="s">
        <v>7720</v>
      </c>
      <c r="X1287" t="s">
        <v>7749</v>
      </c>
      <c r="Y1287" s="49">
        <v>1286</v>
      </c>
    </row>
    <row r="1288" spans="1:25">
      <c r="A1288" s="49" t="s">
        <v>61</v>
      </c>
      <c r="B1288" s="49" t="str">
        <f>IFERROR(IF(A1288="","",A1288&amp;COUNTIF(A$2:A1288,A1288)),"")</f>
        <v>洋書7</v>
      </c>
      <c r="C1288">
        <v>87</v>
      </c>
      <c r="D1288">
        <v>1287</v>
      </c>
      <c r="E1288" t="s">
        <v>84</v>
      </c>
      <c r="F1288" t="s">
        <v>60</v>
      </c>
      <c r="G1288" t="s">
        <v>7712</v>
      </c>
      <c r="H1288" t="s">
        <v>7713</v>
      </c>
      <c r="K1288" s="50">
        <v>9783031310713</v>
      </c>
      <c r="L1288" t="s">
        <v>7750</v>
      </c>
      <c r="M1288" s="49" t="s">
        <v>7751</v>
      </c>
      <c r="N1288" t="s">
        <v>7752</v>
      </c>
      <c r="O1288" s="49" t="s">
        <v>7753</v>
      </c>
      <c r="P1288" t="s">
        <v>7754</v>
      </c>
      <c r="Q1288" s="51">
        <v>4950</v>
      </c>
      <c r="R1288" s="51">
        <v>5445</v>
      </c>
      <c r="S1288" t="s">
        <v>7755</v>
      </c>
      <c r="T1288" s="17">
        <v>45231</v>
      </c>
      <c r="U1288" t="s">
        <v>7756</v>
      </c>
      <c r="V1288" t="s">
        <v>7757</v>
      </c>
      <c r="W1288" t="s">
        <v>7720</v>
      </c>
      <c r="X1288" t="s">
        <v>7758</v>
      </c>
      <c r="Y1288" s="49">
        <v>1287</v>
      </c>
    </row>
    <row r="1289" spans="1:25">
      <c r="A1289" s="49" t="s">
        <v>61</v>
      </c>
      <c r="B1289" s="49" t="str">
        <f>IFERROR(IF(A1289="","",A1289&amp;COUNTIF(A$2:A1289,A1289)),"")</f>
        <v>洋書8</v>
      </c>
      <c r="C1289">
        <v>87</v>
      </c>
      <c r="D1289">
        <v>1288</v>
      </c>
      <c r="E1289" t="s">
        <v>84</v>
      </c>
      <c r="F1289" t="s">
        <v>60</v>
      </c>
      <c r="G1289" t="s">
        <v>7712</v>
      </c>
      <c r="H1289" t="s">
        <v>7713</v>
      </c>
      <c r="K1289" s="50">
        <v>9781350352858</v>
      </c>
      <c r="L1289" t="s">
        <v>7750</v>
      </c>
      <c r="M1289" s="49" t="s">
        <v>7751</v>
      </c>
      <c r="N1289" t="s">
        <v>7759</v>
      </c>
      <c r="O1289" s="49" t="s">
        <v>7760</v>
      </c>
      <c r="P1289" t="s">
        <v>7761</v>
      </c>
      <c r="Q1289" s="51">
        <v>2850</v>
      </c>
      <c r="R1289" s="51">
        <v>3135</v>
      </c>
      <c r="S1289" t="s">
        <v>7762</v>
      </c>
      <c r="T1289" s="17">
        <v>45078</v>
      </c>
      <c r="U1289" t="s">
        <v>7763</v>
      </c>
      <c r="V1289" t="s">
        <v>7764</v>
      </c>
      <c r="W1289" t="s">
        <v>7720</v>
      </c>
      <c r="X1289" t="s">
        <v>7765</v>
      </c>
      <c r="Y1289" s="49">
        <v>1288</v>
      </c>
    </row>
    <row r="1290" spans="1:25">
      <c r="A1290" s="49" t="s">
        <v>61</v>
      </c>
      <c r="B1290" s="49" t="str">
        <f>IFERROR(IF(A1290="","",A1290&amp;COUNTIF(A$2:A1290,A1290)),"")</f>
        <v>洋書9</v>
      </c>
      <c r="C1290">
        <v>87</v>
      </c>
      <c r="D1290">
        <v>1289</v>
      </c>
      <c r="E1290" t="s">
        <v>84</v>
      </c>
      <c r="F1290" t="s">
        <v>60</v>
      </c>
      <c r="G1290" t="s">
        <v>7712</v>
      </c>
      <c r="H1290" t="s">
        <v>7713</v>
      </c>
      <c r="K1290" s="50">
        <v>9781119210139</v>
      </c>
      <c r="L1290" t="s">
        <v>7750</v>
      </c>
      <c r="M1290" s="49" t="s">
        <v>7751</v>
      </c>
      <c r="N1290" t="s">
        <v>7766</v>
      </c>
      <c r="O1290" s="49" t="s">
        <v>7767</v>
      </c>
      <c r="P1290" t="s">
        <v>7768</v>
      </c>
      <c r="Q1290" s="51">
        <v>27500</v>
      </c>
      <c r="R1290" s="51">
        <v>30250</v>
      </c>
      <c r="S1290" t="s">
        <v>7769</v>
      </c>
      <c r="T1290" s="17">
        <v>45108</v>
      </c>
      <c r="U1290" t="s">
        <v>7770</v>
      </c>
      <c r="V1290" t="s">
        <v>7771</v>
      </c>
      <c r="W1290" t="s">
        <v>7720</v>
      </c>
      <c r="X1290" t="s">
        <v>7772</v>
      </c>
      <c r="Y1290" s="49">
        <v>1289</v>
      </c>
    </row>
    <row r="1291" spans="1:25">
      <c r="A1291" s="49" t="s">
        <v>61</v>
      </c>
      <c r="B1291" s="49" t="str">
        <f>IFERROR(IF(A1291="","",A1291&amp;COUNTIF(A$2:A1291,A1291)),"")</f>
        <v>洋書10</v>
      </c>
      <c r="C1291">
        <v>87</v>
      </c>
      <c r="D1291">
        <v>1290</v>
      </c>
      <c r="F1291" t="s">
        <v>60</v>
      </c>
      <c r="G1291" t="s">
        <v>7712</v>
      </c>
      <c r="H1291" t="s">
        <v>7713</v>
      </c>
      <c r="K1291" s="50">
        <v>9780199642465</v>
      </c>
      <c r="L1291" t="s">
        <v>7750</v>
      </c>
      <c r="M1291" s="49" t="s">
        <v>7751</v>
      </c>
      <c r="N1291" t="s">
        <v>7773</v>
      </c>
      <c r="O1291" s="49" t="s">
        <v>7774</v>
      </c>
      <c r="P1291" t="s">
        <v>7775</v>
      </c>
      <c r="Q1291" s="51">
        <v>32200</v>
      </c>
      <c r="R1291" s="51">
        <v>35420</v>
      </c>
      <c r="S1291" t="s">
        <v>7776</v>
      </c>
      <c r="T1291" s="17">
        <v>44682</v>
      </c>
      <c r="U1291" t="s">
        <v>7777</v>
      </c>
      <c r="V1291" t="s">
        <v>7778</v>
      </c>
      <c r="W1291" t="s">
        <v>7720</v>
      </c>
      <c r="X1291" t="s">
        <v>7779</v>
      </c>
      <c r="Y1291" s="49">
        <v>1290</v>
      </c>
    </row>
    <row r="1292" spans="1:25">
      <c r="A1292" s="49" t="s">
        <v>61</v>
      </c>
      <c r="B1292" s="49" t="str">
        <f>IFERROR(IF(A1292="","",A1292&amp;COUNTIF(A$2:A1292,A1292)),"")</f>
        <v>洋書11</v>
      </c>
      <c r="C1292">
        <v>87</v>
      </c>
      <c r="D1292">
        <v>1291</v>
      </c>
      <c r="F1292" t="s">
        <v>60</v>
      </c>
      <c r="G1292" t="s">
        <v>7712</v>
      </c>
      <c r="H1292" t="s">
        <v>7713</v>
      </c>
      <c r="K1292" s="50">
        <v>9781350072343</v>
      </c>
      <c r="L1292" t="s">
        <v>7750</v>
      </c>
      <c r="M1292" s="49" t="s">
        <v>7751</v>
      </c>
      <c r="N1292" t="s">
        <v>7759</v>
      </c>
      <c r="O1292" s="49" t="s">
        <v>7780</v>
      </c>
      <c r="P1292" t="s">
        <v>7781</v>
      </c>
      <c r="Q1292" s="51">
        <v>3850</v>
      </c>
      <c r="R1292" s="51">
        <v>4235</v>
      </c>
      <c r="S1292" t="s">
        <v>7782</v>
      </c>
      <c r="T1292" s="17">
        <v>44835</v>
      </c>
      <c r="U1292" t="s">
        <v>7783</v>
      </c>
      <c r="V1292" t="s">
        <v>7784</v>
      </c>
      <c r="W1292" t="s">
        <v>7720</v>
      </c>
      <c r="X1292" t="s">
        <v>7785</v>
      </c>
      <c r="Y1292" s="49">
        <v>1291</v>
      </c>
    </row>
    <row r="1293" spans="1:25">
      <c r="A1293" s="49" t="s">
        <v>61</v>
      </c>
      <c r="B1293" s="49" t="str">
        <f>IFERROR(IF(A1293="","",A1293&amp;COUNTIF(A$2:A1293,A1293)),"")</f>
        <v>洋書12</v>
      </c>
      <c r="C1293">
        <v>87</v>
      </c>
      <c r="D1293">
        <v>1292</v>
      </c>
      <c r="E1293" t="s">
        <v>84</v>
      </c>
      <c r="F1293" t="s">
        <v>60</v>
      </c>
      <c r="G1293" t="s">
        <v>7712</v>
      </c>
      <c r="H1293" t="s">
        <v>7713</v>
      </c>
      <c r="K1293" s="50">
        <v>9781119087991</v>
      </c>
      <c r="L1293" t="s">
        <v>7750</v>
      </c>
      <c r="M1293" s="49" t="s">
        <v>7751</v>
      </c>
      <c r="N1293" t="s">
        <v>7766</v>
      </c>
      <c r="O1293" s="49" t="s">
        <v>7786</v>
      </c>
      <c r="P1293" t="s">
        <v>7787</v>
      </c>
      <c r="Q1293" s="51">
        <v>110000</v>
      </c>
      <c r="R1293" s="51">
        <v>121000</v>
      </c>
      <c r="S1293" t="s">
        <v>7788</v>
      </c>
      <c r="T1293" s="17">
        <v>45108</v>
      </c>
      <c r="U1293" t="s">
        <v>7789</v>
      </c>
      <c r="V1293" t="s">
        <v>7790</v>
      </c>
      <c r="W1293" t="s">
        <v>7720</v>
      </c>
      <c r="X1293" t="s">
        <v>7791</v>
      </c>
      <c r="Y1293" s="49">
        <v>1292</v>
      </c>
    </row>
    <row r="1294" spans="1:25">
      <c r="A1294" s="49" t="s">
        <v>61</v>
      </c>
      <c r="B1294" s="49" t="str">
        <f>IFERROR(IF(A1294="","",A1294&amp;COUNTIF(A$2:A1294,A1294)),"")</f>
        <v>洋書13</v>
      </c>
      <c r="C1294">
        <v>88</v>
      </c>
      <c r="D1294">
        <v>1293</v>
      </c>
      <c r="E1294" t="s">
        <v>84</v>
      </c>
      <c r="F1294" t="s">
        <v>60</v>
      </c>
      <c r="G1294" t="s">
        <v>7712</v>
      </c>
      <c r="H1294" t="s">
        <v>7713</v>
      </c>
      <c r="K1294" s="50">
        <v>9781108822022</v>
      </c>
      <c r="L1294" t="s">
        <v>7750</v>
      </c>
      <c r="M1294" s="49" t="s">
        <v>7751</v>
      </c>
      <c r="N1294" t="s">
        <v>7792</v>
      </c>
      <c r="O1294" s="49" t="s">
        <v>7793</v>
      </c>
      <c r="P1294" t="s">
        <v>7794</v>
      </c>
      <c r="Q1294" s="51">
        <v>4000</v>
      </c>
      <c r="R1294" s="51">
        <v>4400</v>
      </c>
      <c r="S1294" t="s">
        <v>7795</v>
      </c>
      <c r="T1294" s="17">
        <v>44986</v>
      </c>
      <c r="U1294" t="s">
        <v>7796</v>
      </c>
      <c r="V1294" t="s">
        <v>7797</v>
      </c>
      <c r="W1294" t="s">
        <v>7720</v>
      </c>
      <c r="X1294" t="s">
        <v>7798</v>
      </c>
      <c r="Y1294" s="49">
        <v>1293</v>
      </c>
    </row>
    <row r="1295" spans="1:25">
      <c r="A1295" s="49" t="s">
        <v>61</v>
      </c>
      <c r="B1295" s="49" t="str">
        <f>IFERROR(IF(A1295="","",A1295&amp;COUNTIF(A$2:A1295,A1295)),"")</f>
        <v>洋書14</v>
      </c>
      <c r="C1295">
        <v>88</v>
      </c>
      <c r="D1295">
        <v>1294</v>
      </c>
      <c r="E1295" t="s">
        <v>84</v>
      </c>
      <c r="F1295" t="s">
        <v>60</v>
      </c>
      <c r="G1295" t="s">
        <v>7712</v>
      </c>
      <c r="H1295" t="s">
        <v>7713</v>
      </c>
      <c r="K1295" s="50">
        <v>9781350017955</v>
      </c>
      <c r="L1295" t="s">
        <v>7750</v>
      </c>
      <c r="M1295" s="49" t="s">
        <v>7751</v>
      </c>
      <c r="N1295" t="s">
        <v>7799</v>
      </c>
      <c r="O1295" s="49" t="s">
        <v>7800</v>
      </c>
      <c r="P1295" t="s">
        <v>7801</v>
      </c>
      <c r="Q1295" s="51">
        <v>71500</v>
      </c>
      <c r="R1295" s="51">
        <v>78650</v>
      </c>
      <c r="S1295" t="s">
        <v>7802</v>
      </c>
      <c r="T1295" s="17">
        <v>45139</v>
      </c>
      <c r="U1295" t="s">
        <v>7803</v>
      </c>
      <c r="V1295" t="s">
        <v>7804</v>
      </c>
      <c r="W1295" t="s">
        <v>7720</v>
      </c>
      <c r="X1295" t="s">
        <v>7805</v>
      </c>
      <c r="Y1295" s="49">
        <v>1294</v>
      </c>
    </row>
    <row r="1296" spans="1:25">
      <c r="A1296" s="49" t="s">
        <v>61</v>
      </c>
      <c r="B1296" s="49" t="str">
        <f>IFERROR(IF(A1296="","",A1296&amp;COUNTIF(A$2:A1296,A1296)),"")</f>
        <v>洋書15</v>
      </c>
      <c r="C1296">
        <v>88</v>
      </c>
      <c r="D1296">
        <v>1295</v>
      </c>
      <c r="F1296" t="s">
        <v>60</v>
      </c>
      <c r="G1296" t="s">
        <v>7712</v>
      </c>
      <c r="H1296" t="s">
        <v>7713</v>
      </c>
      <c r="K1296" s="50">
        <v>9780197266335</v>
      </c>
      <c r="L1296" t="s">
        <v>7750</v>
      </c>
      <c r="M1296" s="49" t="s">
        <v>7751</v>
      </c>
      <c r="N1296" t="s">
        <v>7773</v>
      </c>
      <c r="O1296" s="49" t="s">
        <v>7806</v>
      </c>
      <c r="P1296" t="s">
        <v>7807</v>
      </c>
      <c r="Q1296" s="51">
        <v>82700</v>
      </c>
      <c r="R1296" s="51">
        <v>90970</v>
      </c>
      <c r="S1296" t="s">
        <v>7808</v>
      </c>
      <c r="T1296" s="17">
        <v>43221</v>
      </c>
      <c r="U1296" t="s">
        <v>7809</v>
      </c>
      <c r="V1296" t="s">
        <v>7810</v>
      </c>
      <c r="W1296" t="s">
        <v>7720</v>
      </c>
      <c r="X1296" t="s">
        <v>7811</v>
      </c>
      <c r="Y1296" s="49">
        <v>1295</v>
      </c>
    </row>
    <row r="1297" spans="1:25">
      <c r="A1297" s="49" t="s">
        <v>61</v>
      </c>
      <c r="B1297" s="49" t="str">
        <f>IFERROR(IF(A1297="","",A1297&amp;COUNTIF(A$2:A1297,A1297)),"")</f>
        <v>洋書16</v>
      </c>
      <c r="C1297">
        <v>88</v>
      </c>
      <c r="D1297">
        <v>1296</v>
      </c>
      <c r="E1297" t="s">
        <v>84</v>
      </c>
      <c r="F1297" t="s">
        <v>60</v>
      </c>
      <c r="G1297" t="s">
        <v>7712</v>
      </c>
      <c r="H1297" t="s">
        <v>7713</v>
      </c>
      <c r="K1297" s="50">
        <v>9781119184539</v>
      </c>
      <c r="L1297" t="s">
        <v>7750</v>
      </c>
      <c r="M1297" s="49" t="s">
        <v>7751</v>
      </c>
      <c r="N1297" t="s">
        <v>7766</v>
      </c>
      <c r="O1297" s="49" t="s">
        <v>7812</v>
      </c>
      <c r="P1297" t="s">
        <v>7813</v>
      </c>
      <c r="Q1297" s="51">
        <v>6400</v>
      </c>
      <c r="R1297" s="51">
        <v>7040</v>
      </c>
      <c r="S1297" t="s">
        <v>7814</v>
      </c>
      <c r="T1297" s="17">
        <v>45200</v>
      </c>
      <c r="U1297" t="s">
        <v>7815</v>
      </c>
      <c r="V1297" t="s">
        <v>7816</v>
      </c>
      <c r="W1297" t="s">
        <v>7720</v>
      </c>
      <c r="X1297" t="s">
        <v>7817</v>
      </c>
      <c r="Y1297" s="49">
        <v>1296</v>
      </c>
    </row>
    <row r="1298" spans="1:25">
      <c r="A1298" s="49" t="s">
        <v>61</v>
      </c>
      <c r="B1298" s="49" t="str">
        <f>IFERROR(IF(A1298="","",A1298&amp;COUNTIF(A$2:A1298,A1298)),"")</f>
        <v>洋書17</v>
      </c>
      <c r="C1298">
        <v>88</v>
      </c>
      <c r="D1298">
        <v>1297</v>
      </c>
      <c r="F1298" t="s">
        <v>60</v>
      </c>
      <c r="G1298" t="s">
        <v>7712</v>
      </c>
      <c r="H1298" t="s">
        <v>7713</v>
      </c>
      <c r="K1298" s="50">
        <v>9781009233408</v>
      </c>
      <c r="L1298" t="s">
        <v>7750</v>
      </c>
      <c r="M1298" s="49" t="s">
        <v>7751</v>
      </c>
      <c r="N1298" t="s">
        <v>7792</v>
      </c>
      <c r="O1298" s="49" t="s">
        <v>7818</v>
      </c>
      <c r="P1298" t="s">
        <v>7819</v>
      </c>
      <c r="Q1298" s="51">
        <v>4850</v>
      </c>
      <c r="R1298" s="51">
        <v>5335</v>
      </c>
      <c r="S1298" t="s">
        <v>7820</v>
      </c>
      <c r="T1298" s="17">
        <v>44866</v>
      </c>
      <c r="U1298" t="s">
        <v>7821</v>
      </c>
      <c r="V1298" t="s">
        <v>7822</v>
      </c>
      <c r="W1298" t="s">
        <v>7720</v>
      </c>
      <c r="X1298" t="s">
        <v>7823</v>
      </c>
      <c r="Y1298" s="49">
        <v>1297</v>
      </c>
    </row>
    <row r="1299" spans="1:25">
      <c r="A1299" s="49" t="s">
        <v>61</v>
      </c>
      <c r="B1299" s="49" t="str">
        <f>IFERROR(IF(A1299="","",A1299&amp;COUNTIF(A$2:A1299,A1299)),"")</f>
        <v>洋書18</v>
      </c>
      <c r="C1299">
        <v>88</v>
      </c>
      <c r="D1299">
        <v>1298</v>
      </c>
      <c r="E1299" t="s">
        <v>84</v>
      </c>
      <c r="F1299" t="s">
        <v>60</v>
      </c>
      <c r="G1299" t="s">
        <v>7712</v>
      </c>
      <c r="H1299" t="s">
        <v>7713</v>
      </c>
      <c r="K1299" s="50">
        <v>9781009010580</v>
      </c>
      <c r="L1299" t="s">
        <v>7750</v>
      </c>
      <c r="M1299" s="49" t="s">
        <v>7751</v>
      </c>
      <c r="N1299" t="s">
        <v>7792</v>
      </c>
      <c r="O1299" s="49" t="s">
        <v>7824</v>
      </c>
      <c r="P1299" t="s">
        <v>7825</v>
      </c>
      <c r="Q1299" s="51">
        <v>4400</v>
      </c>
      <c r="R1299" s="51">
        <v>4840</v>
      </c>
      <c r="S1299" t="s">
        <v>7826</v>
      </c>
      <c r="T1299" s="17">
        <v>45017</v>
      </c>
      <c r="U1299" t="s">
        <v>7827</v>
      </c>
      <c r="V1299" t="s">
        <v>7828</v>
      </c>
      <c r="W1299" t="s">
        <v>7720</v>
      </c>
      <c r="X1299" t="s">
        <v>7829</v>
      </c>
      <c r="Y1299" s="49">
        <v>1298</v>
      </c>
    </row>
    <row r="1300" spans="1:25">
      <c r="A1300" s="49" t="s">
        <v>61</v>
      </c>
      <c r="B1300" s="49" t="str">
        <f>IFERROR(IF(A1300="","",A1300&amp;COUNTIF(A$2:A1300,A1300)),"")</f>
        <v>洋書19</v>
      </c>
      <c r="C1300">
        <v>88</v>
      </c>
      <c r="D1300">
        <v>1299</v>
      </c>
      <c r="E1300" t="s">
        <v>84</v>
      </c>
      <c r="F1300" t="s">
        <v>60</v>
      </c>
      <c r="G1300" t="s">
        <v>7712</v>
      </c>
      <c r="H1300" t="s">
        <v>7713</v>
      </c>
      <c r="K1300" s="50">
        <v>9780198797722</v>
      </c>
      <c r="L1300" t="s">
        <v>7750</v>
      </c>
      <c r="M1300" s="49" t="s">
        <v>7751</v>
      </c>
      <c r="N1300" t="s">
        <v>7773</v>
      </c>
      <c r="O1300" s="49" t="s">
        <v>7830</v>
      </c>
      <c r="P1300" t="s">
        <v>7831</v>
      </c>
      <c r="Q1300" s="51">
        <v>18150</v>
      </c>
      <c r="R1300" s="51">
        <v>19965</v>
      </c>
      <c r="S1300" t="s">
        <v>7832</v>
      </c>
      <c r="T1300" s="17">
        <v>45078</v>
      </c>
      <c r="U1300" t="s">
        <v>7833</v>
      </c>
      <c r="V1300" t="s">
        <v>7834</v>
      </c>
      <c r="W1300" t="s">
        <v>7720</v>
      </c>
      <c r="X1300" t="s">
        <v>7835</v>
      </c>
      <c r="Y1300" s="49">
        <v>1299</v>
      </c>
    </row>
    <row r="1301" spans="1:25">
      <c r="A1301" s="49" t="s">
        <v>61</v>
      </c>
      <c r="B1301" s="49" t="str">
        <f>IFERROR(IF(A1301="","",A1301&amp;COUNTIF(A$2:A1301,A1301)),"")</f>
        <v>洋書20</v>
      </c>
      <c r="C1301">
        <v>88</v>
      </c>
      <c r="D1301">
        <v>1300</v>
      </c>
      <c r="E1301" t="s">
        <v>84</v>
      </c>
      <c r="F1301" t="s">
        <v>60</v>
      </c>
      <c r="G1301" t="s">
        <v>7712</v>
      </c>
      <c r="H1301" t="s">
        <v>7713</v>
      </c>
      <c r="K1301" s="50">
        <v>9781614514015</v>
      </c>
      <c r="L1301" t="s">
        <v>7750</v>
      </c>
      <c r="M1301" s="49" t="s">
        <v>7751</v>
      </c>
      <c r="N1301" t="s">
        <v>7836</v>
      </c>
      <c r="O1301" s="49" t="s">
        <v>7837</v>
      </c>
      <c r="P1301" t="s">
        <v>7838</v>
      </c>
      <c r="Q1301" s="51">
        <v>52800</v>
      </c>
      <c r="R1301" s="51">
        <v>58080</v>
      </c>
      <c r="S1301" t="s">
        <v>7839</v>
      </c>
      <c r="T1301" s="17">
        <v>45231</v>
      </c>
      <c r="U1301" t="s">
        <v>7840</v>
      </c>
      <c r="V1301" t="s">
        <v>7841</v>
      </c>
      <c r="W1301" t="s">
        <v>7720</v>
      </c>
      <c r="X1301" t="s">
        <v>7842</v>
      </c>
      <c r="Y1301" s="49">
        <v>1300</v>
      </c>
    </row>
    <row r="1302" spans="1:25">
      <c r="A1302" s="49" t="s">
        <v>61</v>
      </c>
      <c r="B1302" s="49" t="str">
        <f>IFERROR(IF(A1302="","",A1302&amp;COUNTIF(A$2:A1302,A1302)),"")</f>
        <v>洋書21</v>
      </c>
      <c r="C1302">
        <v>88</v>
      </c>
      <c r="D1302">
        <v>1301</v>
      </c>
      <c r="E1302" t="s">
        <v>84</v>
      </c>
      <c r="F1302" t="s">
        <v>60</v>
      </c>
      <c r="G1302" t="s">
        <v>7712</v>
      </c>
      <c r="H1302" t="s">
        <v>7713</v>
      </c>
      <c r="K1302" s="50">
        <v>9780192845818</v>
      </c>
      <c r="L1302" t="s">
        <v>7750</v>
      </c>
      <c r="M1302" s="49" t="s">
        <v>7751</v>
      </c>
      <c r="N1302" t="s">
        <v>7773</v>
      </c>
      <c r="O1302" s="49" t="s">
        <v>7843</v>
      </c>
      <c r="P1302" t="s">
        <v>7844</v>
      </c>
      <c r="Q1302" s="51">
        <v>17600</v>
      </c>
      <c r="R1302" s="51">
        <v>19360</v>
      </c>
      <c r="S1302" t="s">
        <v>7845</v>
      </c>
      <c r="T1302" s="17">
        <v>45292</v>
      </c>
      <c r="U1302" t="s">
        <v>7846</v>
      </c>
      <c r="V1302" t="s">
        <v>7847</v>
      </c>
      <c r="W1302" t="s">
        <v>7720</v>
      </c>
      <c r="X1302" t="s">
        <v>7848</v>
      </c>
      <c r="Y1302" s="49">
        <v>1301</v>
      </c>
    </row>
    <row r="1303" spans="1:25">
      <c r="A1303" s="49" t="s">
        <v>61</v>
      </c>
      <c r="B1303" s="49" t="str">
        <f>IFERROR(IF(A1303="","",A1303&amp;COUNTIF(A$2:A1303,A1303)),"")</f>
        <v>洋書22</v>
      </c>
      <c r="C1303">
        <v>88</v>
      </c>
      <c r="D1303">
        <v>1302</v>
      </c>
      <c r="E1303" t="s">
        <v>84</v>
      </c>
      <c r="F1303" t="s">
        <v>60</v>
      </c>
      <c r="G1303" t="s">
        <v>7712</v>
      </c>
      <c r="H1303" t="s">
        <v>7713</v>
      </c>
      <c r="K1303" s="50">
        <v>9780198856153</v>
      </c>
      <c r="L1303" t="s">
        <v>7750</v>
      </c>
      <c r="M1303" s="49" t="s">
        <v>7751</v>
      </c>
      <c r="N1303" t="s">
        <v>7773</v>
      </c>
      <c r="O1303" s="49" t="s">
        <v>7849</v>
      </c>
      <c r="P1303" t="s">
        <v>7850</v>
      </c>
      <c r="Q1303" s="51">
        <v>23650</v>
      </c>
      <c r="R1303" s="51">
        <v>26015</v>
      </c>
      <c r="S1303" t="s">
        <v>7851</v>
      </c>
      <c r="T1303" s="17">
        <v>45292</v>
      </c>
      <c r="U1303" t="s">
        <v>7852</v>
      </c>
      <c r="V1303" t="s">
        <v>7853</v>
      </c>
      <c r="W1303" t="s">
        <v>7720</v>
      </c>
      <c r="X1303" t="s">
        <v>7854</v>
      </c>
      <c r="Y1303" s="49">
        <v>1302</v>
      </c>
    </row>
    <row r="1304" spans="1:25">
      <c r="A1304" s="49" t="s">
        <v>61</v>
      </c>
      <c r="B1304" s="49" t="str">
        <f>IFERROR(IF(A1304="","",A1304&amp;COUNTIF(A$2:A1304,A1304)),"")</f>
        <v>洋書23</v>
      </c>
      <c r="C1304">
        <v>88</v>
      </c>
      <c r="D1304">
        <v>1303</v>
      </c>
      <c r="E1304" t="s">
        <v>84</v>
      </c>
      <c r="F1304" t="s">
        <v>60</v>
      </c>
      <c r="G1304" t="s">
        <v>7712</v>
      </c>
      <c r="H1304" t="s">
        <v>7713</v>
      </c>
      <c r="K1304" s="50">
        <v>9781119839828</v>
      </c>
      <c r="L1304" t="s">
        <v>7750</v>
      </c>
      <c r="M1304" s="49" t="s">
        <v>7751</v>
      </c>
      <c r="N1304" t="s">
        <v>7766</v>
      </c>
      <c r="O1304" s="49" t="s">
        <v>7855</v>
      </c>
      <c r="P1304" t="s">
        <v>7856</v>
      </c>
      <c r="Q1304" s="51">
        <v>27500</v>
      </c>
      <c r="R1304" s="51">
        <v>30250</v>
      </c>
      <c r="S1304" t="s">
        <v>7857</v>
      </c>
      <c r="T1304" s="17">
        <v>45139</v>
      </c>
      <c r="U1304" t="s">
        <v>7858</v>
      </c>
      <c r="V1304" t="s">
        <v>7859</v>
      </c>
      <c r="W1304" t="s">
        <v>7720</v>
      </c>
      <c r="X1304" t="s">
        <v>7860</v>
      </c>
      <c r="Y1304" s="49">
        <v>1303</v>
      </c>
    </row>
    <row r="1305" spans="1:25">
      <c r="A1305" s="49" t="s">
        <v>61</v>
      </c>
      <c r="B1305" s="49" t="str">
        <f>IFERROR(IF(A1305="","",A1305&amp;COUNTIF(A$2:A1305,A1305)),"")</f>
        <v>洋書24</v>
      </c>
      <c r="C1305">
        <v>88</v>
      </c>
      <c r="D1305">
        <v>1304</v>
      </c>
      <c r="E1305" t="s">
        <v>84</v>
      </c>
      <c r="F1305" t="s">
        <v>60</v>
      </c>
      <c r="G1305" t="s">
        <v>7712</v>
      </c>
      <c r="H1305" t="s">
        <v>7713</v>
      </c>
      <c r="K1305" s="50">
        <v>9781032056128</v>
      </c>
      <c r="L1305" t="s">
        <v>7750</v>
      </c>
      <c r="M1305" s="49" t="s">
        <v>7751</v>
      </c>
      <c r="N1305" t="s">
        <v>7861</v>
      </c>
      <c r="O1305" s="49" t="s">
        <v>7862</v>
      </c>
      <c r="P1305" t="s">
        <v>7863</v>
      </c>
      <c r="Q1305" s="51">
        <v>36300</v>
      </c>
      <c r="R1305" s="51">
        <v>39930</v>
      </c>
      <c r="S1305" t="s">
        <v>7864</v>
      </c>
      <c r="T1305" s="17">
        <v>45108</v>
      </c>
      <c r="U1305" t="s">
        <v>7865</v>
      </c>
      <c r="V1305" t="s">
        <v>7866</v>
      </c>
      <c r="W1305" t="s">
        <v>7720</v>
      </c>
      <c r="X1305" t="s">
        <v>7867</v>
      </c>
      <c r="Y1305" s="49">
        <v>1304</v>
      </c>
    </row>
    <row r="1306" spans="1:25">
      <c r="A1306" s="49" t="s">
        <v>61</v>
      </c>
      <c r="B1306" s="49" t="str">
        <f>IFERROR(IF(A1306="","",A1306&amp;COUNTIF(A$2:A1306,A1306)),"")</f>
        <v>洋書25</v>
      </c>
      <c r="C1306">
        <v>88</v>
      </c>
      <c r="D1306">
        <v>1305</v>
      </c>
      <c r="F1306" t="s">
        <v>60</v>
      </c>
      <c r="G1306" t="s">
        <v>7712</v>
      </c>
      <c r="H1306" t="s">
        <v>7713</v>
      </c>
      <c r="K1306" s="50">
        <v>9781501510885</v>
      </c>
      <c r="L1306" t="s">
        <v>7750</v>
      </c>
      <c r="M1306" s="49" t="s">
        <v>7751</v>
      </c>
      <c r="N1306" t="s">
        <v>7836</v>
      </c>
      <c r="O1306" s="49" t="s">
        <v>7868</v>
      </c>
      <c r="P1306" t="s">
        <v>7869</v>
      </c>
      <c r="Q1306" s="51">
        <v>52800</v>
      </c>
      <c r="R1306" s="51">
        <v>58080</v>
      </c>
      <c r="S1306" t="s">
        <v>7870</v>
      </c>
      <c r="T1306" s="17">
        <v>44835</v>
      </c>
      <c r="U1306" t="s">
        <v>7871</v>
      </c>
      <c r="V1306" t="s">
        <v>7872</v>
      </c>
      <c r="W1306" t="s">
        <v>7720</v>
      </c>
      <c r="X1306" t="s">
        <v>7873</v>
      </c>
      <c r="Y1306" s="49">
        <v>1305</v>
      </c>
    </row>
    <row r="1307" spans="1:25">
      <c r="A1307" s="49" t="s">
        <v>61</v>
      </c>
      <c r="B1307" s="49" t="str">
        <f>IFERROR(IF(A1307="","",A1307&amp;COUNTIF(A$2:A1307,A1307)),"")</f>
        <v>洋書26</v>
      </c>
      <c r="C1307">
        <v>88</v>
      </c>
      <c r="D1307">
        <v>1306</v>
      </c>
      <c r="E1307" t="s">
        <v>84</v>
      </c>
      <c r="F1307" t="s">
        <v>60</v>
      </c>
      <c r="G1307" t="s">
        <v>7712</v>
      </c>
      <c r="H1307" t="s">
        <v>7713</v>
      </c>
      <c r="K1307" s="50">
        <v>9789811993497</v>
      </c>
      <c r="L1307" t="s">
        <v>7750</v>
      </c>
      <c r="M1307" s="49" t="s">
        <v>7751</v>
      </c>
      <c r="N1307" t="s">
        <v>7752</v>
      </c>
      <c r="O1307" s="49" t="s">
        <v>7874</v>
      </c>
      <c r="P1307" t="s">
        <v>7875</v>
      </c>
      <c r="Q1307" s="51">
        <v>30250</v>
      </c>
      <c r="R1307" s="51">
        <v>33275</v>
      </c>
      <c r="S1307" t="s">
        <v>7876</v>
      </c>
      <c r="T1307" s="17">
        <v>44986</v>
      </c>
      <c r="U1307" t="s">
        <v>7877</v>
      </c>
      <c r="V1307" t="s">
        <v>7878</v>
      </c>
      <c r="W1307" t="s">
        <v>7720</v>
      </c>
      <c r="X1307" t="s">
        <v>7879</v>
      </c>
      <c r="Y1307" s="49">
        <v>1306</v>
      </c>
    </row>
    <row r="1308" spans="1:25">
      <c r="A1308" s="49" t="s">
        <v>61</v>
      </c>
      <c r="B1308" s="49" t="str">
        <f>IFERROR(IF(A1308="","",A1308&amp;COUNTIF(A$2:A1308,A1308)),"")</f>
        <v>洋書27</v>
      </c>
      <c r="C1308">
        <v>88</v>
      </c>
      <c r="D1308">
        <v>1307</v>
      </c>
      <c r="E1308" t="s">
        <v>84</v>
      </c>
      <c r="F1308" t="s">
        <v>60</v>
      </c>
      <c r="G1308" t="s">
        <v>7712</v>
      </c>
      <c r="H1308" t="s">
        <v>7713</v>
      </c>
      <c r="K1308" s="50">
        <v>9783031315169</v>
      </c>
      <c r="L1308" t="s">
        <v>7750</v>
      </c>
      <c r="M1308" s="49" t="s">
        <v>7751</v>
      </c>
      <c r="N1308" t="s">
        <v>7752</v>
      </c>
      <c r="O1308" s="49" t="s">
        <v>7880</v>
      </c>
      <c r="P1308" t="s">
        <v>7754</v>
      </c>
      <c r="Q1308" s="51">
        <v>4500</v>
      </c>
      <c r="R1308" s="51">
        <v>4950</v>
      </c>
      <c r="S1308" t="s">
        <v>7881</v>
      </c>
      <c r="T1308" s="17">
        <v>45170</v>
      </c>
      <c r="U1308" t="s">
        <v>7882</v>
      </c>
      <c r="V1308" t="s">
        <v>7883</v>
      </c>
      <c r="W1308" t="s">
        <v>7720</v>
      </c>
      <c r="X1308" t="s">
        <v>7884</v>
      </c>
      <c r="Y1308" s="49">
        <v>1307</v>
      </c>
    </row>
    <row r="1309" spans="1:25">
      <c r="A1309" s="49" t="s">
        <v>61</v>
      </c>
      <c r="B1309" s="49" t="str">
        <f>IFERROR(IF(A1309="","",A1309&amp;COUNTIF(A$2:A1309,A1309)),"")</f>
        <v>洋書28</v>
      </c>
      <c r="C1309">
        <v>88</v>
      </c>
      <c r="D1309">
        <v>1308</v>
      </c>
      <c r="E1309" t="s">
        <v>84</v>
      </c>
      <c r="F1309" t="s">
        <v>60</v>
      </c>
      <c r="G1309" t="s">
        <v>7712</v>
      </c>
      <c r="H1309" t="s">
        <v>7713</v>
      </c>
      <c r="K1309" s="50">
        <v>9780198852889</v>
      </c>
      <c r="L1309" t="s">
        <v>7750</v>
      </c>
      <c r="M1309" s="49" t="s">
        <v>7751</v>
      </c>
      <c r="N1309" t="s">
        <v>7773</v>
      </c>
      <c r="O1309" s="49" t="s">
        <v>7885</v>
      </c>
      <c r="P1309" t="s">
        <v>7886</v>
      </c>
      <c r="Q1309" s="51">
        <v>26400</v>
      </c>
      <c r="R1309" s="51">
        <v>29040</v>
      </c>
      <c r="S1309" t="s">
        <v>7887</v>
      </c>
      <c r="T1309" s="17">
        <v>45200</v>
      </c>
      <c r="U1309" t="s">
        <v>7888</v>
      </c>
      <c r="V1309" t="s">
        <v>7889</v>
      </c>
      <c r="W1309" t="s">
        <v>7720</v>
      </c>
      <c r="X1309" t="s">
        <v>7890</v>
      </c>
      <c r="Y1309" s="49">
        <v>1308</v>
      </c>
    </row>
    <row r="1310" spans="1:25">
      <c r="A1310" s="49" t="s">
        <v>61</v>
      </c>
      <c r="B1310" s="49" t="str">
        <f>IFERROR(IF(A1310="","",A1310&amp;COUNTIF(A$2:A1310,A1310)),"")</f>
        <v>洋書29</v>
      </c>
      <c r="C1310">
        <v>89</v>
      </c>
      <c r="D1310">
        <v>1309</v>
      </c>
      <c r="E1310" t="s">
        <v>84</v>
      </c>
      <c r="F1310" t="s">
        <v>60</v>
      </c>
      <c r="G1310" t="s">
        <v>7712</v>
      </c>
      <c r="H1310" t="s">
        <v>7713</v>
      </c>
      <c r="K1310" s="50">
        <v>9781108623865</v>
      </c>
      <c r="L1310" t="s">
        <v>7750</v>
      </c>
      <c r="M1310" s="49" t="s">
        <v>7751</v>
      </c>
      <c r="N1310" t="s">
        <v>7792</v>
      </c>
      <c r="O1310" s="49" t="s">
        <v>7891</v>
      </c>
      <c r="P1310" t="s">
        <v>7892</v>
      </c>
      <c r="Q1310" s="51">
        <v>35750</v>
      </c>
      <c r="R1310" s="51">
        <v>39325</v>
      </c>
      <c r="S1310" t="s">
        <v>7893</v>
      </c>
      <c r="T1310" s="17">
        <v>45078</v>
      </c>
      <c r="U1310" t="s">
        <v>7894</v>
      </c>
      <c r="V1310" t="s">
        <v>7895</v>
      </c>
      <c r="W1310" t="s">
        <v>7720</v>
      </c>
      <c r="X1310" t="s">
        <v>7896</v>
      </c>
      <c r="Y1310" s="49">
        <v>1309</v>
      </c>
    </row>
    <row r="1311" spans="1:25">
      <c r="A1311" s="49" t="s">
        <v>61</v>
      </c>
      <c r="B1311" s="49" t="str">
        <f>IFERROR(IF(A1311="","",A1311&amp;COUNTIF(A$2:A1311,A1311)),"")</f>
        <v>洋書30</v>
      </c>
      <c r="C1311">
        <v>89</v>
      </c>
      <c r="D1311">
        <v>1310</v>
      </c>
      <c r="E1311" t="s">
        <v>84</v>
      </c>
      <c r="F1311" t="s">
        <v>60</v>
      </c>
      <c r="G1311" t="s">
        <v>7712</v>
      </c>
      <c r="H1311" t="s">
        <v>7713</v>
      </c>
      <c r="K1311" s="50">
        <v>9789811970665</v>
      </c>
      <c r="L1311" t="s">
        <v>7750</v>
      </c>
      <c r="M1311" s="49" t="s">
        <v>7751</v>
      </c>
      <c r="N1311" t="s">
        <v>7897</v>
      </c>
      <c r="O1311" s="49" t="s">
        <v>7898</v>
      </c>
      <c r="P1311" t="s">
        <v>7899</v>
      </c>
      <c r="Q1311" s="51">
        <v>18150</v>
      </c>
      <c r="R1311" s="51">
        <v>19965</v>
      </c>
      <c r="S1311" t="s">
        <v>7900</v>
      </c>
      <c r="T1311" s="17">
        <v>44927</v>
      </c>
      <c r="U1311" t="s">
        <v>7901</v>
      </c>
      <c r="V1311" t="s">
        <v>7902</v>
      </c>
      <c r="W1311" t="s">
        <v>7720</v>
      </c>
      <c r="X1311" t="s">
        <v>7903</v>
      </c>
      <c r="Y1311" s="49">
        <v>1310</v>
      </c>
    </row>
    <row r="1312" spans="1:25">
      <c r="A1312" s="49" t="s">
        <v>61</v>
      </c>
      <c r="B1312" s="49" t="str">
        <f>IFERROR(IF(A1312="","",A1312&amp;COUNTIF(A$2:A1312,A1312)),"")</f>
        <v>洋書31</v>
      </c>
      <c r="C1312">
        <v>89</v>
      </c>
      <c r="D1312">
        <v>1311</v>
      </c>
      <c r="F1312" t="s">
        <v>60</v>
      </c>
      <c r="G1312" t="s">
        <v>7712</v>
      </c>
      <c r="H1312" t="s">
        <v>7713</v>
      </c>
      <c r="K1312" s="50">
        <v>9781350195929</v>
      </c>
      <c r="L1312" t="s">
        <v>7750</v>
      </c>
      <c r="M1312" s="49" t="s">
        <v>7751</v>
      </c>
      <c r="N1312" t="s">
        <v>7759</v>
      </c>
      <c r="O1312" s="49" t="s">
        <v>7904</v>
      </c>
      <c r="P1312" t="s">
        <v>7905</v>
      </c>
      <c r="Q1312" s="51">
        <v>4300</v>
      </c>
      <c r="R1312" s="51">
        <v>4730</v>
      </c>
      <c r="S1312" t="s">
        <v>7906</v>
      </c>
      <c r="T1312" s="17">
        <v>44835</v>
      </c>
      <c r="U1312" t="s">
        <v>7907</v>
      </c>
      <c r="V1312" t="s">
        <v>7908</v>
      </c>
      <c r="W1312" t="s">
        <v>7720</v>
      </c>
      <c r="X1312" t="s">
        <v>7909</v>
      </c>
      <c r="Y1312" s="49">
        <v>1311</v>
      </c>
    </row>
    <row r="1313" spans="1:25">
      <c r="A1313" s="49" t="s">
        <v>61</v>
      </c>
      <c r="B1313" s="49" t="str">
        <f>IFERROR(IF(A1313="","",A1313&amp;COUNTIF(A$2:A1313,A1313)),"")</f>
        <v>洋書32</v>
      </c>
      <c r="C1313">
        <v>89</v>
      </c>
      <c r="D1313">
        <v>1312</v>
      </c>
      <c r="E1313" t="s">
        <v>84</v>
      </c>
      <c r="F1313" t="s">
        <v>60</v>
      </c>
      <c r="G1313" t="s">
        <v>7712</v>
      </c>
      <c r="H1313" t="s">
        <v>7713</v>
      </c>
      <c r="K1313" s="50">
        <v>9780192890917</v>
      </c>
      <c r="L1313" t="s">
        <v>7750</v>
      </c>
      <c r="M1313" s="49" t="s">
        <v>7751</v>
      </c>
      <c r="N1313" t="s">
        <v>7773</v>
      </c>
      <c r="O1313" s="49" t="s">
        <v>7910</v>
      </c>
      <c r="P1313" t="s">
        <v>7911</v>
      </c>
      <c r="Q1313" s="51">
        <v>12900</v>
      </c>
      <c r="R1313" s="51">
        <v>14190</v>
      </c>
      <c r="S1313" t="s">
        <v>7912</v>
      </c>
      <c r="T1313" s="17">
        <v>45170</v>
      </c>
      <c r="U1313" t="s">
        <v>7913</v>
      </c>
      <c r="V1313" t="s">
        <v>7914</v>
      </c>
      <c r="W1313" t="s">
        <v>7720</v>
      </c>
      <c r="X1313" t="s">
        <v>7915</v>
      </c>
      <c r="Y1313" s="49">
        <v>1312</v>
      </c>
    </row>
    <row r="1314" spans="1:25">
      <c r="A1314" s="49" t="s">
        <v>61</v>
      </c>
      <c r="B1314" s="49" t="str">
        <f>IFERROR(IF(A1314="","",A1314&amp;COUNTIF(A$2:A1314,A1314)),"")</f>
        <v>洋書33</v>
      </c>
      <c r="C1314">
        <v>89</v>
      </c>
      <c r="D1314">
        <v>1313</v>
      </c>
      <c r="E1314" t="s">
        <v>84</v>
      </c>
      <c r="F1314" t="s">
        <v>60</v>
      </c>
      <c r="G1314" t="s">
        <v>7712</v>
      </c>
      <c r="H1314" t="s">
        <v>7713</v>
      </c>
      <c r="K1314" s="50">
        <v>9781433841231</v>
      </c>
      <c r="L1314" t="s">
        <v>7750</v>
      </c>
      <c r="M1314" s="49" t="s">
        <v>7751</v>
      </c>
      <c r="N1314" t="s">
        <v>7916</v>
      </c>
      <c r="O1314" s="49" t="s">
        <v>7917</v>
      </c>
      <c r="P1314" t="s">
        <v>7918</v>
      </c>
      <c r="Q1314" s="51">
        <v>99000</v>
      </c>
      <c r="R1314" s="51">
        <v>108900</v>
      </c>
      <c r="S1314" t="s">
        <v>7919</v>
      </c>
      <c r="T1314" s="17">
        <v>45200</v>
      </c>
      <c r="U1314" t="s">
        <v>7920</v>
      </c>
      <c r="V1314" t="s">
        <v>7921</v>
      </c>
      <c r="W1314" t="s">
        <v>7720</v>
      </c>
      <c r="X1314" t="s">
        <v>7922</v>
      </c>
      <c r="Y1314" s="49">
        <v>1313</v>
      </c>
    </row>
    <row r="1315" spans="1:25">
      <c r="A1315" s="49" t="s">
        <v>61</v>
      </c>
      <c r="B1315" s="49" t="str">
        <f>IFERROR(IF(A1315="","",A1315&amp;COUNTIF(A$2:A1315,A1315)),"")</f>
        <v>洋書34</v>
      </c>
      <c r="C1315">
        <v>89</v>
      </c>
      <c r="D1315">
        <v>1314</v>
      </c>
      <c r="E1315" t="s">
        <v>84</v>
      </c>
      <c r="F1315" t="s">
        <v>60</v>
      </c>
      <c r="G1315" t="s">
        <v>7712</v>
      </c>
      <c r="H1315" t="s">
        <v>7713</v>
      </c>
      <c r="K1315" s="50">
        <v>9780323914970</v>
      </c>
      <c r="L1315" t="s">
        <v>7750</v>
      </c>
      <c r="M1315" s="49" t="s">
        <v>7751</v>
      </c>
      <c r="N1315" t="s">
        <v>7923</v>
      </c>
      <c r="O1315" s="49" t="s">
        <v>7924</v>
      </c>
      <c r="P1315" t="s">
        <v>7925</v>
      </c>
      <c r="Q1315" s="51">
        <v>313700</v>
      </c>
      <c r="R1315" s="51">
        <v>345070</v>
      </c>
      <c r="S1315" t="s">
        <v>7926</v>
      </c>
      <c r="T1315" s="17">
        <v>45108</v>
      </c>
      <c r="U1315" t="s">
        <v>7927</v>
      </c>
      <c r="V1315" t="s">
        <v>7928</v>
      </c>
      <c r="W1315" t="s">
        <v>7720</v>
      </c>
      <c r="X1315" t="s">
        <v>7929</v>
      </c>
      <c r="Y1315" s="49">
        <v>1314</v>
      </c>
    </row>
    <row r="1316" spans="1:25">
      <c r="A1316" s="49" t="s">
        <v>61</v>
      </c>
      <c r="B1316" s="49" t="str">
        <f>IFERROR(IF(A1316="","",A1316&amp;COUNTIF(A$2:A1316,A1316)),"")</f>
        <v>洋書35</v>
      </c>
      <c r="C1316">
        <v>89</v>
      </c>
      <c r="D1316">
        <v>1315</v>
      </c>
      <c r="E1316" t="s">
        <v>84</v>
      </c>
      <c r="F1316" t="s">
        <v>60</v>
      </c>
      <c r="G1316" t="s">
        <v>7712</v>
      </c>
      <c r="H1316" t="s">
        <v>7713</v>
      </c>
      <c r="K1316" s="50">
        <v>9781529781083</v>
      </c>
      <c r="L1316" t="s">
        <v>7750</v>
      </c>
      <c r="M1316" s="49" t="s">
        <v>7751</v>
      </c>
      <c r="N1316" t="s">
        <v>7930</v>
      </c>
      <c r="O1316" s="49" t="s">
        <v>7931</v>
      </c>
      <c r="P1316" t="s">
        <v>7932</v>
      </c>
      <c r="Q1316" s="51">
        <v>8250</v>
      </c>
      <c r="R1316" s="51">
        <v>9075</v>
      </c>
      <c r="S1316" t="s">
        <v>7933</v>
      </c>
      <c r="T1316" s="17">
        <v>44986</v>
      </c>
      <c r="U1316" t="s">
        <v>7934</v>
      </c>
      <c r="V1316" t="s">
        <v>7935</v>
      </c>
      <c r="W1316" t="s">
        <v>7720</v>
      </c>
      <c r="X1316" t="s">
        <v>7936</v>
      </c>
      <c r="Y1316" s="49">
        <v>1315</v>
      </c>
    </row>
    <row r="1317" spans="1:25">
      <c r="A1317" s="49" t="s">
        <v>61</v>
      </c>
      <c r="B1317" s="49" t="str">
        <f>IFERROR(IF(A1317="","",A1317&amp;COUNTIF(A$2:A1317,A1317)),"")</f>
        <v>洋書36</v>
      </c>
      <c r="C1317">
        <v>89</v>
      </c>
      <c r="D1317">
        <v>1316</v>
      </c>
      <c r="F1317" t="s">
        <v>60</v>
      </c>
      <c r="G1317" t="s">
        <v>7712</v>
      </c>
      <c r="H1317" t="s">
        <v>7713</v>
      </c>
      <c r="K1317" s="50">
        <v>9781009073677</v>
      </c>
      <c r="L1317" t="s">
        <v>7750</v>
      </c>
      <c r="M1317" s="49" t="s">
        <v>7751</v>
      </c>
      <c r="N1317" t="s">
        <v>7792</v>
      </c>
      <c r="O1317" s="49" t="s">
        <v>7937</v>
      </c>
      <c r="P1317" t="s">
        <v>7938</v>
      </c>
      <c r="Q1317" s="51">
        <v>8000</v>
      </c>
      <c r="R1317" s="51">
        <v>8800</v>
      </c>
      <c r="S1317" t="s">
        <v>7939</v>
      </c>
      <c r="T1317" s="17">
        <v>44866</v>
      </c>
      <c r="U1317" t="s">
        <v>7940</v>
      </c>
      <c r="V1317" t="s">
        <v>7941</v>
      </c>
      <c r="W1317" t="s">
        <v>7720</v>
      </c>
      <c r="X1317" t="s">
        <v>7942</v>
      </c>
      <c r="Y1317" s="49">
        <v>1316</v>
      </c>
    </row>
    <row r="1318" spans="1:25">
      <c r="A1318" s="49" t="s">
        <v>61</v>
      </c>
      <c r="B1318" s="49" t="str">
        <f>IFERROR(IF(A1318="","",A1318&amp;COUNTIF(A$2:A1318,A1318)),"")</f>
        <v>洋書37</v>
      </c>
      <c r="C1318">
        <v>89</v>
      </c>
      <c r="D1318">
        <v>1317</v>
      </c>
      <c r="E1318" t="s">
        <v>84</v>
      </c>
      <c r="F1318" t="s">
        <v>60</v>
      </c>
      <c r="G1318" t="s">
        <v>7712</v>
      </c>
      <c r="H1318" t="s">
        <v>7713</v>
      </c>
      <c r="K1318" s="50">
        <v>9781788973922</v>
      </c>
      <c r="L1318" t="s">
        <v>7750</v>
      </c>
      <c r="M1318" s="49" t="s">
        <v>7751</v>
      </c>
      <c r="N1318" t="s">
        <v>7943</v>
      </c>
      <c r="O1318" s="49" t="s">
        <v>7944</v>
      </c>
      <c r="P1318" t="s">
        <v>7945</v>
      </c>
      <c r="Q1318" s="51">
        <v>37400</v>
      </c>
      <c r="R1318" s="51">
        <v>41140</v>
      </c>
      <c r="S1318" t="s">
        <v>7946</v>
      </c>
      <c r="T1318" s="17">
        <v>44927</v>
      </c>
      <c r="U1318" t="s">
        <v>7947</v>
      </c>
      <c r="V1318" t="s">
        <v>7948</v>
      </c>
      <c r="W1318" t="s">
        <v>7949</v>
      </c>
      <c r="X1318" t="s">
        <v>7950</v>
      </c>
      <c r="Y1318" s="49">
        <v>1317</v>
      </c>
    </row>
    <row r="1319" spans="1:25">
      <c r="A1319" s="49" t="s">
        <v>61</v>
      </c>
      <c r="B1319" s="49" t="str">
        <f>IFERROR(IF(A1319="","",A1319&amp;COUNTIF(A$2:A1319,A1319)),"")</f>
        <v>洋書38</v>
      </c>
      <c r="C1319">
        <v>89</v>
      </c>
      <c r="D1319">
        <v>1318</v>
      </c>
      <c r="E1319" t="s">
        <v>84</v>
      </c>
      <c r="F1319" t="s">
        <v>60</v>
      </c>
      <c r="G1319" t="s">
        <v>7712</v>
      </c>
      <c r="H1319" t="s">
        <v>7713</v>
      </c>
      <c r="K1319" s="50">
        <v>9780357722718</v>
      </c>
      <c r="L1319" t="s">
        <v>7750</v>
      </c>
      <c r="M1319" s="49" t="s">
        <v>7751</v>
      </c>
      <c r="N1319" t="s">
        <v>7951</v>
      </c>
      <c r="O1319" s="49" t="s">
        <v>7952</v>
      </c>
      <c r="P1319" t="s">
        <v>7953</v>
      </c>
      <c r="Q1319" s="51">
        <v>36300</v>
      </c>
      <c r="R1319" s="51">
        <v>39930</v>
      </c>
      <c r="S1319" t="s">
        <v>7954</v>
      </c>
      <c r="T1319" s="17">
        <v>44927</v>
      </c>
      <c r="U1319" t="s">
        <v>7955</v>
      </c>
      <c r="V1319" t="s">
        <v>7956</v>
      </c>
      <c r="W1319" t="s">
        <v>7949</v>
      </c>
      <c r="X1319" t="s">
        <v>7957</v>
      </c>
      <c r="Y1319" s="49">
        <v>1318</v>
      </c>
    </row>
    <row r="1320" spans="1:25">
      <c r="A1320" s="49" t="s">
        <v>61</v>
      </c>
      <c r="B1320" s="49" t="str">
        <f>IFERROR(IF(A1320="","",A1320&amp;COUNTIF(A$2:A1320,A1320)),"")</f>
        <v>洋書39</v>
      </c>
      <c r="C1320">
        <v>89</v>
      </c>
      <c r="D1320">
        <v>1319</v>
      </c>
      <c r="E1320" t="s">
        <v>84</v>
      </c>
      <c r="F1320" t="s">
        <v>60</v>
      </c>
      <c r="G1320" t="s">
        <v>7712</v>
      </c>
      <c r="H1320" t="s">
        <v>7713</v>
      </c>
      <c r="K1320" s="50">
        <v>9781009161084</v>
      </c>
      <c r="L1320" t="s">
        <v>7750</v>
      </c>
      <c r="M1320" s="49" t="s">
        <v>7751</v>
      </c>
      <c r="N1320" t="s">
        <v>7792</v>
      </c>
      <c r="O1320" s="49" t="s">
        <v>7958</v>
      </c>
      <c r="P1320" t="s">
        <v>7959</v>
      </c>
      <c r="Q1320" s="51">
        <v>6300</v>
      </c>
      <c r="R1320" s="51">
        <v>6930</v>
      </c>
      <c r="S1320" t="s">
        <v>7960</v>
      </c>
      <c r="T1320" s="17">
        <v>45108</v>
      </c>
      <c r="U1320" t="s">
        <v>7961</v>
      </c>
      <c r="V1320" t="s">
        <v>7962</v>
      </c>
      <c r="W1320" t="s">
        <v>7949</v>
      </c>
      <c r="X1320" t="s">
        <v>7963</v>
      </c>
      <c r="Y1320" s="49">
        <v>1319</v>
      </c>
    </row>
    <row r="1321" spans="1:25">
      <c r="A1321" s="49" t="s">
        <v>61</v>
      </c>
      <c r="B1321" s="49" t="str">
        <f>IFERROR(IF(A1321="","",A1321&amp;COUNTIF(A$2:A1321,A1321)),"")</f>
        <v>洋書40</v>
      </c>
      <c r="C1321">
        <v>89</v>
      </c>
      <c r="D1321">
        <v>1320</v>
      </c>
      <c r="F1321" t="s">
        <v>60</v>
      </c>
      <c r="G1321" t="s">
        <v>7712</v>
      </c>
      <c r="H1321" t="s">
        <v>7713</v>
      </c>
      <c r="K1321" s="50">
        <v>9780691170640</v>
      </c>
      <c r="L1321" t="s">
        <v>7750</v>
      </c>
      <c r="M1321" s="49" t="s">
        <v>7751</v>
      </c>
      <c r="N1321" t="s">
        <v>7964</v>
      </c>
      <c r="O1321" s="49" t="s">
        <v>7965</v>
      </c>
      <c r="P1321" t="s">
        <v>7966</v>
      </c>
      <c r="Q1321" s="51">
        <v>13500</v>
      </c>
      <c r="R1321" s="51">
        <v>14850</v>
      </c>
      <c r="S1321" t="s">
        <v>7967</v>
      </c>
      <c r="T1321" s="17">
        <v>44866</v>
      </c>
      <c r="U1321" t="s">
        <v>7968</v>
      </c>
      <c r="V1321" t="s">
        <v>7969</v>
      </c>
      <c r="W1321" t="s">
        <v>7949</v>
      </c>
      <c r="X1321" t="s">
        <v>7970</v>
      </c>
      <c r="Y1321" s="49">
        <v>1320</v>
      </c>
    </row>
    <row r="1322" spans="1:25">
      <c r="A1322" s="49" t="s">
        <v>61</v>
      </c>
      <c r="B1322" s="49" t="str">
        <f>IFERROR(IF(A1322="","",A1322&amp;COUNTIF(A$2:A1322,A1322)),"")</f>
        <v>洋書41</v>
      </c>
      <c r="C1322">
        <v>89</v>
      </c>
      <c r="D1322">
        <v>1321</v>
      </c>
      <c r="E1322" t="s">
        <v>84</v>
      </c>
      <c r="F1322" t="s">
        <v>60</v>
      </c>
      <c r="G1322" t="s">
        <v>7712</v>
      </c>
      <c r="H1322" t="s">
        <v>7713</v>
      </c>
      <c r="K1322" s="50">
        <v>9780357722961</v>
      </c>
      <c r="L1322" t="s">
        <v>7750</v>
      </c>
      <c r="M1322" s="49" t="s">
        <v>7751</v>
      </c>
      <c r="N1322" t="s">
        <v>7951</v>
      </c>
      <c r="O1322" s="49" t="s">
        <v>7971</v>
      </c>
      <c r="P1322" t="s">
        <v>7953</v>
      </c>
      <c r="Q1322" s="51">
        <v>41250</v>
      </c>
      <c r="R1322" s="51">
        <v>45375</v>
      </c>
      <c r="S1322" t="s">
        <v>7972</v>
      </c>
      <c r="T1322" s="17">
        <v>44927</v>
      </c>
      <c r="U1322" t="s">
        <v>7973</v>
      </c>
      <c r="V1322" t="s">
        <v>7974</v>
      </c>
      <c r="W1322" t="s">
        <v>7949</v>
      </c>
      <c r="X1322" t="s">
        <v>7975</v>
      </c>
      <c r="Y1322" s="49">
        <v>1321</v>
      </c>
    </row>
    <row r="1323" spans="1:25">
      <c r="A1323" s="49" t="s">
        <v>61</v>
      </c>
      <c r="B1323" s="49" t="str">
        <f>IFERROR(IF(A1323="","",A1323&amp;COUNTIF(A$2:A1323,A1323)),"")</f>
        <v>洋書42</v>
      </c>
      <c r="C1323">
        <v>89</v>
      </c>
      <c r="D1323">
        <v>1322</v>
      </c>
      <c r="E1323" t="s">
        <v>84</v>
      </c>
      <c r="F1323" t="s">
        <v>60</v>
      </c>
      <c r="G1323" t="s">
        <v>7712</v>
      </c>
      <c r="H1323" t="s">
        <v>7713</v>
      </c>
      <c r="K1323" s="50">
        <v>9780323992404</v>
      </c>
      <c r="L1323" t="s">
        <v>7750</v>
      </c>
      <c r="M1323" s="49" t="s">
        <v>7751</v>
      </c>
      <c r="N1323" t="s">
        <v>7976</v>
      </c>
      <c r="O1323" s="49" t="s">
        <v>7977</v>
      </c>
      <c r="P1323" t="s">
        <v>7978</v>
      </c>
      <c r="Q1323" s="51">
        <v>20900</v>
      </c>
      <c r="R1323" s="51">
        <v>22990</v>
      </c>
      <c r="S1323" t="s">
        <v>7979</v>
      </c>
      <c r="T1323" s="17">
        <v>44958</v>
      </c>
      <c r="U1323" t="s">
        <v>7980</v>
      </c>
      <c r="V1323" t="s">
        <v>7981</v>
      </c>
      <c r="W1323" t="s">
        <v>7949</v>
      </c>
      <c r="X1323" t="s">
        <v>7982</v>
      </c>
      <c r="Y1323" s="49">
        <v>1322</v>
      </c>
    </row>
    <row r="1324" spans="1:25">
      <c r="A1324" s="49" t="s">
        <v>61</v>
      </c>
      <c r="B1324" s="49" t="str">
        <f>IFERROR(IF(A1324="","",A1324&amp;COUNTIF(A$2:A1324,A1324)),"")</f>
        <v>洋書43</v>
      </c>
      <c r="C1324">
        <v>89</v>
      </c>
      <c r="D1324">
        <v>1323</v>
      </c>
      <c r="E1324" t="s">
        <v>84</v>
      </c>
      <c r="F1324" t="s">
        <v>60</v>
      </c>
      <c r="G1324" t="s">
        <v>7712</v>
      </c>
      <c r="H1324" t="s">
        <v>7713</v>
      </c>
      <c r="K1324" s="50">
        <v>9781529769067</v>
      </c>
      <c r="L1324" t="s">
        <v>7750</v>
      </c>
      <c r="M1324" s="49" t="s">
        <v>7751</v>
      </c>
      <c r="N1324" t="s">
        <v>7930</v>
      </c>
      <c r="O1324" s="49" t="s">
        <v>7983</v>
      </c>
      <c r="P1324" t="s">
        <v>7984</v>
      </c>
      <c r="Q1324" s="51">
        <v>24200</v>
      </c>
      <c r="R1324" s="51">
        <v>26620</v>
      </c>
      <c r="S1324" t="s">
        <v>7985</v>
      </c>
      <c r="T1324" s="17">
        <v>44958</v>
      </c>
      <c r="U1324" t="s">
        <v>7986</v>
      </c>
      <c r="V1324" t="s">
        <v>7987</v>
      </c>
      <c r="W1324" t="s">
        <v>7949</v>
      </c>
      <c r="X1324" t="s">
        <v>7988</v>
      </c>
      <c r="Y1324" s="49">
        <v>1323</v>
      </c>
    </row>
    <row r="1325" spans="1:25">
      <c r="A1325" s="49" t="s">
        <v>61</v>
      </c>
      <c r="B1325" s="49" t="str">
        <f>IFERROR(IF(A1325="","",A1325&amp;COUNTIF(A$2:A1325,A1325)),"")</f>
        <v>洋書44</v>
      </c>
      <c r="C1325">
        <v>89</v>
      </c>
      <c r="D1325">
        <v>1324</v>
      </c>
      <c r="F1325" t="s">
        <v>60</v>
      </c>
      <c r="G1325" t="s">
        <v>7712</v>
      </c>
      <c r="H1325" t="s">
        <v>7713</v>
      </c>
      <c r="K1325" s="50">
        <v>9781119888765</v>
      </c>
      <c r="L1325" t="s">
        <v>7750</v>
      </c>
      <c r="M1325" s="49" t="s">
        <v>7751</v>
      </c>
      <c r="N1325" t="s">
        <v>7766</v>
      </c>
      <c r="O1325" s="49" t="s">
        <v>7989</v>
      </c>
      <c r="P1325" t="s">
        <v>7990</v>
      </c>
      <c r="Q1325" s="51">
        <v>21450</v>
      </c>
      <c r="R1325" s="51">
        <v>23595</v>
      </c>
      <c r="S1325" t="s">
        <v>7991</v>
      </c>
      <c r="T1325" s="17">
        <v>44835</v>
      </c>
      <c r="U1325" t="s">
        <v>7992</v>
      </c>
      <c r="V1325" t="s">
        <v>7993</v>
      </c>
      <c r="W1325" t="s">
        <v>7949</v>
      </c>
      <c r="X1325" t="s">
        <v>7994</v>
      </c>
      <c r="Y1325" s="49">
        <v>1324</v>
      </c>
    </row>
    <row r="1326" spans="1:25">
      <c r="A1326" s="49" t="s">
        <v>61</v>
      </c>
      <c r="B1326" s="49" t="str">
        <f>IFERROR(IF(A1326="","",A1326&amp;COUNTIF(A$2:A1326,A1326)),"")</f>
        <v>洋書45</v>
      </c>
      <c r="C1326">
        <v>90</v>
      </c>
      <c r="D1326">
        <v>1325</v>
      </c>
      <c r="F1326" t="s">
        <v>60</v>
      </c>
      <c r="G1326" t="s">
        <v>7712</v>
      </c>
      <c r="H1326" t="s">
        <v>7713</v>
      </c>
      <c r="K1326" s="50">
        <v>9781108448024</v>
      </c>
      <c r="L1326" t="s">
        <v>7750</v>
      </c>
      <c r="M1326" s="49" t="s">
        <v>7751</v>
      </c>
      <c r="N1326" t="s">
        <v>7792</v>
      </c>
      <c r="O1326" s="49" t="s">
        <v>7995</v>
      </c>
      <c r="P1326" t="s">
        <v>7996</v>
      </c>
      <c r="Q1326" s="51">
        <v>4850</v>
      </c>
      <c r="R1326" s="51">
        <v>5335</v>
      </c>
      <c r="S1326" t="s">
        <v>7997</v>
      </c>
      <c r="T1326" s="17">
        <v>44774</v>
      </c>
      <c r="U1326" t="s">
        <v>7998</v>
      </c>
      <c r="V1326" t="s">
        <v>7999</v>
      </c>
      <c r="W1326" t="s">
        <v>7949</v>
      </c>
      <c r="X1326" t="s">
        <v>8000</v>
      </c>
      <c r="Y1326" s="49">
        <v>1325</v>
      </c>
    </row>
    <row r="1327" spans="1:25">
      <c r="A1327" s="49" t="s">
        <v>61</v>
      </c>
      <c r="B1327" s="49" t="str">
        <f>IFERROR(IF(A1327="","",A1327&amp;COUNTIF(A$2:A1327,A1327)),"")</f>
        <v>洋書46</v>
      </c>
      <c r="C1327">
        <v>90</v>
      </c>
      <c r="D1327">
        <v>1326</v>
      </c>
      <c r="E1327" t="s">
        <v>84</v>
      </c>
      <c r="F1327" t="s">
        <v>60</v>
      </c>
      <c r="G1327" t="s">
        <v>7712</v>
      </c>
      <c r="H1327" t="s">
        <v>7713</v>
      </c>
      <c r="K1327" s="50">
        <v>9781009016414</v>
      </c>
      <c r="L1327" t="s">
        <v>7750</v>
      </c>
      <c r="M1327" s="49" t="s">
        <v>7751</v>
      </c>
      <c r="N1327" t="s">
        <v>7792</v>
      </c>
      <c r="O1327" s="49" t="s">
        <v>8001</v>
      </c>
      <c r="P1327" t="s">
        <v>8002</v>
      </c>
      <c r="Q1327" s="51">
        <v>7150</v>
      </c>
      <c r="R1327" s="51">
        <v>7865</v>
      </c>
      <c r="S1327" t="s">
        <v>8003</v>
      </c>
      <c r="T1327" s="17">
        <v>44986</v>
      </c>
      <c r="U1327" t="s">
        <v>7840</v>
      </c>
      <c r="V1327" t="s">
        <v>8004</v>
      </c>
      <c r="W1327" t="s">
        <v>7949</v>
      </c>
      <c r="X1327" t="s">
        <v>8005</v>
      </c>
      <c r="Y1327" s="49">
        <v>1326</v>
      </c>
    </row>
    <row r="1328" spans="1:25">
      <c r="A1328" s="49" t="s">
        <v>61</v>
      </c>
      <c r="B1328" s="49" t="str">
        <f>IFERROR(IF(A1328="","",A1328&amp;COUNTIF(A$2:A1328,A1328)),"")</f>
        <v>洋書47</v>
      </c>
      <c r="C1328">
        <v>90</v>
      </c>
      <c r="D1328">
        <v>1327</v>
      </c>
      <c r="E1328" t="s">
        <v>84</v>
      </c>
      <c r="F1328" t="s">
        <v>60</v>
      </c>
      <c r="G1328" t="s">
        <v>7712</v>
      </c>
      <c r="H1328" t="s">
        <v>7713</v>
      </c>
      <c r="K1328" s="50">
        <v>9781071836743</v>
      </c>
      <c r="L1328" t="s">
        <v>7750</v>
      </c>
      <c r="M1328" s="49" t="s">
        <v>7751</v>
      </c>
      <c r="N1328" t="s">
        <v>7930</v>
      </c>
      <c r="O1328" s="49" t="s">
        <v>8006</v>
      </c>
      <c r="P1328" t="s">
        <v>8007</v>
      </c>
      <c r="Q1328" s="51">
        <v>17050</v>
      </c>
      <c r="R1328" s="51">
        <v>18755</v>
      </c>
      <c r="S1328" t="s">
        <v>8008</v>
      </c>
      <c r="T1328" s="17">
        <v>45078</v>
      </c>
      <c r="U1328" t="s">
        <v>7992</v>
      </c>
      <c r="V1328" t="s">
        <v>8009</v>
      </c>
      <c r="W1328" t="s">
        <v>7949</v>
      </c>
      <c r="X1328" t="s">
        <v>8010</v>
      </c>
      <c r="Y1328" s="49">
        <v>1327</v>
      </c>
    </row>
    <row r="1329" spans="1:25">
      <c r="A1329" s="49" t="s">
        <v>61</v>
      </c>
      <c r="B1329" s="49" t="str">
        <f>IFERROR(IF(A1329="","",A1329&amp;COUNTIF(A$2:A1329,A1329)),"")</f>
        <v>洋書48</v>
      </c>
      <c r="C1329">
        <v>90</v>
      </c>
      <c r="D1329">
        <v>1328</v>
      </c>
      <c r="E1329" t="s">
        <v>84</v>
      </c>
      <c r="F1329" t="s">
        <v>60</v>
      </c>
      <c r="G1329" t="s">
        <v>7712</v>
      </c>
      <c r="H1329" t="s">
        <v>7713</v>
      </c>
      <c r="K1329" s="50">
        <v>9781529790450</v>
      </c>
      <c r="L1329" t="s">
        <v>7750</v>
      </c>
      <c r="M1329" s="49" t="s">
        <v>7751</v>
      </c>
      <c r="N1329" t="s">
        <v>7930</v>
      </c>
      <c r="O1329" s="49" t="s">
        <v>8011</v>
      </c>
      <c r="P1329" t="s">
        <v>8012</v>
      </c>
      <c r="Q1329" s="51">
        <v>6600</v>
      </c>
      <c r="R1329" s="51">
        <v>7260</v>
      </c>
      <c r="S1329" t="s">
        <v>8013</v>
      </c>
      <c r="T1329" s="17">
        <v>45017</v>
      </c>
      <c r="U1329" t="s">
        <v>7907</v>
      </c>
      <c r="V1329" t="s">
        <v>8014</v>
      </c>
      <c r="W1329" t="s">
        <v>7949</v>
      </c>
      <c r="X1329" t="s">
        <v>8015</v>
      </c>
      <c r="Y1329" s="49">
        <v>1328</v>
      </c>
    </row>
    <row r="1330" spans="1:25">
      <c r="A1330" s="49" t="s">
        <v>61</v>
      </c>
      <c r="B1330" s="49" t="str">
        <f>IFERROR(IF(A1330="","",A1330&amp;COUNTIF(A$2:A1330,A1330)),"")</f>
        <v>洋書49</v>
      </c>
      <c r="C1330">
        <v>90</v>
      </c>
      <c r="D1330">
        <v>1329</v>
      </c>
      <c r="F1330" t="s">
        <v>60</v>
      </c>
      <c r="G1330" t="s">
        <v>7712</v>
      </c>
      <c r="H1330" t="s">
        <v>7713</v>
      </c>
      <c r="K1330" s="50">
        <v>9781119692201</v>
      </c>
      <c r="L1330" t="s">
        <v>7750</v>
      </c>
      <c r="M1330" s="49" t="s">
        <v>7751</v>
      </c>
      <c r="N1330" t="s">
        <v>7766</v>
      </c>
      <c r="O1330" s="49" t="s">
        <v>8016</v>
      </c>
      <c r="P1330" t="s">
        <v>8017</v>
      </c>
      <c r="Q1330" s="51">
        <v>137500</v>
      </c>
      <c r="R1330" s="51">
        <v>151250</v>
      </c>
      <c r="S1330" t="s">
        <v>8018</v>
      </c>
      <c r="T1330" s="17">
        <v>44896</v>
      </c>
      <c r="U1330" t="s">
        <v>8019</v>
      </c>
      <c r="V1330" t="s">
        <v>8020</v>
      </c>
      <c r="W1330" t="s">
        <v>7949</v>
      </c>
      <c r="X1330" t="s">
        <v>8021</v>
      </c>
      <c r="Y1330" s="49">
        <v>1329</v>
      </c>
    </row>
    <row r="1331" spans="1:25">
      <c r="A1331" s="49" t="s">
        <v>61</v>
      </c>
      <c r="B1331" s="49" t="str">
        <f>IFERROR(IF(A1331="","",A1331&amp;COUNTIF(A$2:A1331,A1331)),"")</f>
        <v>洋書50</v>
      </c>
      <c r="C1331">
        <v>90</v>
      </c>
      <c r="D1331">
        <v>1330</v>
      </c>
      <c r="E1331" t="s">
        <v>84</v>
      </c>
      <c r="F1331" t="s">
        <v>60</v>
      </c>
      <c r="G1331" t="s">
        <v>7712</v>
      </c>
      <c r="H1331" t="s">
        <v>7713</v>
      </c>
      <c r="K1331" s="50">
        <v>9781529778755</v>
      </c>
      <c r="L1331" t="s">
        <v>7750</v>
      </c>
      <c r="M1331" s="49" t="s">
        <v>7751</v>
      </c>
      <c r="N1331" t="s">
        <v>7930</v>
      </c>
      <c r="O1331" s="49" t="s">
        <v>8022</v>
      </c>
      <c r="P1331" t="s">
        <v>8023</v>
      </c>
      <c r="Q1331" s="51">
        <v>7150</v>
      </c>
      <c r="R1331" s="51">
        <v>7865</v>
      </c>
      <c r="S1331" t="s">
        <v>8024</v>
      </c>
      <c r="T1331" s="17">
        <v>45017</v>
      </c>
      <c r="U1331" t="s">
        <v>8025</v>
      </c>
      <c r="V1331" t="s">
        <v>8026</v>
      </c>
      <c r="W1331" t="s">
        <v>7949</v>
      </c>
      <c r="X1331" t="s">
        <v>8027</v>
      </c>
      <c r="Y1331" s="49">
        <v>1330</v>
      </c>
    </row>
    <row r="1332" spans="1:25">
      <c r="A1332" s="49" t="s">
        <v>61</v>
      </c>
      <c r="B1332" s="49" t="str">
        <f>IFERROR(IF(A1332="","",A1332&amp;COUNTIF(A$2:A1332,A1332)),"")</f>
        <v>洋書51</v>
      </c>
      <c r="C1332">
        <v>90</v>
      </c>
      <c r="D1332">
        <v>1331</v>
      </c>
      <c r="E1332" t="s">
        <v>84</v>
      </c>
      <c r="F1332" t="s">
        <v>60</v>
      </c>
      <c r="G1332" t="s">
        <v>7712</v>
      </c>
      <c r="H1332" t="s">
        <v>7713</v>
      </c>
      <c r="K1332" s="50">
        <v>9780470673959</v>
      </c>
      <c r="L1332" t="s">
        <v>7750</v>
      </c>
      <c r="M1332" s="49" t="s">
        <v>7751</v>
      </c>
      <c r="N1332" t="s">
        <v>7766</v>
      </c>
      <c r="O1332" s="49" t="s">
        <v>8028</v>
      </c>
      <c r="P1332" t="s">
        <v>8029</v>
      </c>
      <c r="Q1332" s="51">
        <v>137500</v>
      </c>
      <c r="R1332" s="51">
        <v>151250</v>
      </c>
      <c r="S1332" t="s">
        <v>8030</v>
      </c>
      <c r="T1332" s="17">
        <v>45017</v>
      </c>
      <c r="U1332" t="s">
        <v>8031</v>
      </c>
      <c r="V1332" t="s">
        <v>8032</v>
      </c>
      <c r="W1332" t="s">
        <v>7949</v>
      </c>
      <c r="X1332" t="s">
        <v>8033</v>
      </c>
      <c r="Y1332" s="49">
        <v>1331</v>
      </c>
    </row>
    <row r="1333" spans="1:25">
      <c r="A1333" s="49" t="s">
        <v>61</v>
      </c>
      <c r="B1333" s="49" t="str">
        <f>IFERROR(IF(A1333="","",A1333&amp;COUNTIF(A$2:A1333,A1333)),"")</f>
        <v>洋書52</v>
      </c>
      <c r="C1333">
        <v>90</v>
      </c>
      <c r="D1333">
        <v>1332</v>
      </c>
      <c r="F1333" t="s">
        <v>60</v>
      </c>
      <c r="G1333" t="s">
        <v>7712</v>
      </c>
      <c r="H1333" t="s">
        <v>7713</v>
      </c>
      <c r="K1333" s="50">
        <v>9781800371606</v>
      </c>
      <c r="L1333" t="s">
        <v>7750</v>
      </c>
      <c r="M1333" s="49" t="s">
        <v>7751</v>
      </c>
      <c r="N1333" t="s">
        <v>7943</v>
      </c>
      <c r="O1333" s="49" t="s">
        <v>8034</v>
      </c>
      <c r="P1333" t="s">
        <v>8035</v>
      </c>
      <c r="Q1333" s="51">
        <v>44000</v>
      </c>
      <c r="R1333" s="51">
        <v>48400</v>
      </c>
      <c r="S1333" t="s">
        <v>8036</v>
      </c>
      <c r="T1333" s="17">
        <v>44835</v>
      </c>
      <c r="U1333" t="s">
        <v>8037</v>
      </c>
      <c r="V1333" t="s">
        <v>8038</v>
      </c>
      <c r="W1333" t="s">
        <v>7949</v>
      </c>
      <c r="X1333" t="s">
        <v>8039</v>
      </c>
      <c r="Y1333" s="49">
        <v>1332</v>
      </c>
    </row>
    <row r="1334" spans="1:25">
      <c r="A1334" s="49" t="s">
        <v>61</v>
      </c>
      <c r="B1334" s="49" t="str">
        <f>IFERROR(IF(A1334="","",A1334&amp;COUNTIF(A$2:A1334,A1334)),"")</f>
        <v>洋書53</v>
      </c>
      <c r="C1334">
        <v>90</v>
      </c>
      <c r="D1334">
        <v>1333</v>
      </c>
      <c r="E1334" t="s">
        <v>84</v>
      </c>
      <c r="F1334" t="s">
        <v>60</v>
      </c>
      <c r="G1334" t="s">
        <v>7712</v>
      </c>
      <c r="H1334" t="s">
        <v>7713</v>
      </c>
      <c r="K1334" s="50">
        <v>9781350932678</v>
      </c>
      <c r="L1334" t="s">
        <v>7750</v>
      </c>
      <c r="M1334" s="49" t="s">
        <v>7751</v>
      </c>
      <c r="N1334" t="s">
        <v>7759</v>
      </c>
      <c r="O1334" s="49" t="s">
        <v>8040</v>
      </c>
      <c r="P1334" t="s">
        <v>8041</v>
      </c>
      <c r="Q1334" s="51">
        <v>2900</v>
      </c>
      <c r="R1334" s="51">
        <v>3190</v>
      </c>
      <c r="S1334" t="s">
        <v>8042</v>
      </c>
      <c r="T1334" s="17">
        <v>44986</v>
      </c>
      <c r="U1334" t="s">
        <v>8043</v>
      </c>
      <c r="V1334" t="s">
        <v>8044</v>
      </c>
      <c r="W1334" t="s">
        <v>8045</v>
      </c>
      <c r="X1334" t="s">
        <v>8046</v>
      </c>
      <c r="Y1334" s="49">
        <v>1333</v>
      </c>
    </row>
    <row r="1335" spans="1:25">
      <c r="A1335" s="49" t="s">
        <v>61</v>
      </c>
      <c r="B1335" s="49" t="str">
        <f>IFERROR(IF(A1335="","",A1335&amp;COUNTIF(A$2:A1335,A1335)),"")</f>
        <v>洋書54</v>
      </c>
      <c r="C1335">
        <v>90</v>
      </c>
      <c r="D1335">
        <v>1334</v>
      </c>
      <c r="E1335" t="s">
        <v>84</v>
      </c>
      <c r="F1335" t="s">
        <v>60</v>
      </c>
      <c r="G1335" t="s">
        <v>7712</v>
      </c>
      <c r="H1335" t="s">
        <v>7713</v>
      </c>
      <c r="K1335" s="50">
        <v>9781733146678</v>
      </c>
      <c r="L1335" t="s">
        <v>7750</v>
      </c>
      <c r="M1335" s="49" t="s">
        <v>7751</v>
      </c>
      <c r="N1335" t="s">
        <v>8047</v>
      </c>
      <c r="O1335" s="49" t="s">
        <v>8048</v>
      </c>
      <c r="P1335" t="s">
        <v>8049</v>
      </c>
      <c r="Q1335" s="51">
        <v>13200</v>
      </c>
      <c r="R1335" s="51">
        <v>14520</v>
      </c>
      <c r="S1335" t="s">
        <v>8050</v>
      </c>
      <c r="T1335" s="17">
        <v>44927</v>
      </c>
      <c r="U1335" t="s">
        <v>8051</v>
      </c>
      <c r="V1335" t="s">
        <v>8052</v>
      </c>
      <c r="W1335" t="s">
        <v>8045</v>
      </c>
      <c r="X1335" t="s">
        <v>8053</v>
      </c>
      <c r="Y1335" s="49">
        <v>1334</v>
      </c>
    </row>
    <row r="1336" spans="1:25">
      <c r="A1336" s="49" t="s">
        <v>61</v>
      </c>
      <c r="B1336" s="49" t="str">
        <f>IFERROR(IF(A1336="","",A1336&amp;COUNTIF(A$2:A1336,A1336)),"")</f>
        <v>洋書55</v>
      </c>
      <c r="C1336">
        <v>90</v>
      </c>
      <c r="D1336">
        <v>1335</v>
      </c>
      <c r="E1336" t="s">
        <v>84</v>
      </c>
      <c r="F1336" t="s">
        <v>60</v>
      </c>
      <c r="G1336" t="s">
        <v>7712</v>
      </c>
      <c r="H1336" t="s">
        <v>7713</v>
      </c>
      <c r="K1336" s="50">
        <v>9781470474195</v>
      </c>
      <c r="L1336" t="s">
        <v>7750</v>
      </c>
      <c r="M1336" s="49" t="s">
        <v>7751</v>
      </c>
      <c r="N1336" t="s">
        <v>8054</v>
      </c>
      <c r="O1336" s="49" t="s">
        <v>8055</v>
      </c>
      <c r="P1336" t="s">
        <v>8056</v>
      </c>
      <c r="Q1336" s="51">
        <v>12650</v>
      </c>
      <c r="R1336" s="51">
        <v>13915</v>
      </c>
      <c r="S1336" t="s">
        <v>8057</v>
      </c>
      <c r="T1336" s="17">
        <v>45170</v>
      </c>
      <c r="U1336" t="s">
        <v>8058</v>
      </c>
      <c r="V1336" t="s">
        <v>8059</v>
      </c>
      <c r="W1336" t="s">
        <v>8045</v>
      </c>
      <c r="X1336" t="s">
        <v>8060</v>
      </c>
      <c r="Y1336" s="49">
        <v>1335</v>
      </c>
    </row>
    <row r="1337" spans="1:25">
      <c r="A1337" s="49" t="s">
        <v>61</v>
      </c>
      <c r="B1337" s="49" t="str">
        <f>IFERROR(IF(A1337="","",A1337&amp;COUNTIF(A$2:A1337,A1337)),"")</f>
        <v>洋書56</v>
      </c>
      <c r="C1337">
        <v>90</v>
      </c>
      <c r="D1337">
        <v>1336</v>
      </c>
      <c r="E1337" t="s">
        <v>84</v>
      </c>
      <c r="F1337" t="s">
        <v>60</v>
      </c>
      <c r="G1337" t="s">
        <v>7712</v>
      </c>
      <c r="H1337" t="s">
        <v>7713</v>
      </c>
      <c r="K1337" s="50">
        <v>9783031302640</v>
      </c>
      <c r="L1337" t="s">
        <v>7750</v>
      </c>
      <c r="M1337" s="49" t="s">
        <v>7751</v>
      </c>
      <c r="N1337" t="s">
        <v>7752</v>
      </c>
      <c r="O1337" s="49" t="s">
        <v>8061</v>
      </c>
      <c r="P1337" t="s">
        <v>8062</v>
      </c>
      <c r="Q1337" s="51">
        <v>11000</v>
      </c>
      <c r="R1337" s="51">
        <v>12100</v>
      </c>
      <c r="S1337" t="s">
        <v>8063</v>
      </c>
      <c r="T1337" s="17">
        <v>45108</v>
      </c>
      <c r="U1337" t="s">
        <v>8064</v>
      </c>
      <c r="V1337" t="s">
        <v>8065</v>
      </c>
      <c r="W1337" t="s">
        <v>8045</v>
      </c>
      <c r="X1337" t="s">
        <v>8066</v>
      </c>
      <c r="Y1337" s="49">
        <v>1336</v>
      </c>
    </row>
    <row r="1338" spans="1:25">
      <c r="A1338" s="49" t="s">
        <v>61</v>
      </c>
      <c r="B1338" s="49" t="str">
        <f>IFERROR(IF(A1338="","",A1338&amp;COUNTIF(A$2:A1338,A1338)),"")</f>
        <v>洋書57</v>
      </c>
      <c r="C1338">
        <v>90</v>
      </c>
      <c r="D1338">
        <v>1337</v>
      </c>
      <c r="E1338" t="s">
        <v>84</v>
      </c>
      <c r="F1338" t="s">
        <v>60</v>
      </c>
      <c r="G1338" t="s">
        <v>7712</v>
      </c>
      <c r="H1338" t="s">
        <v>7713</v>
      </c>
      <c r="K1338" s="50">
        <v>9783031133787</v>
      </c>
      <c r="L1338" t="s">
        <v>7750</v>
      </c>
      <c r="M1338" s="49" t="s">
        <v>7751</v>
      </c>
      <c r="N1338" t="s">
        <v>7752</v>
      </c>
      <c r="O1338" s="49" t="s">
        <v>8067</v>
      </c>
      <c r="P1338" t="s">
        <v>8068</v>
      </c>
      <c r="Q1338" s="51">
        <v>10450</v>
      </c>
      <c r="R1338" s="51">
        <v>11495</v>
      </c>
      <c r="S1338" t="s">
        <v>8069</v>
      </c>
      <c r="T1338" s="17">
        <v>44927</v>
      </c>
      <c r="U1338" t="s">
        <v>8070</v>
      </c>
      <c r="V1338" t="s">
        <v>8071</v>
      </c>
      <c r="W1338" t="s">
        <v>8045</v>
      </c>
      <c r="X1338" t="s">
        <v>8072</v>
      </c>
      <c r="Y1338" s="49">
        <v>1337</v>
      </c>
    </row>
    <row r="1339" spans="1:25">
      <c r="A1339" s="49" t="s">
        <v>61</v>
      </c>
      <c r="B1339" s="49" t="str">
        <f>IFERROR(IF(A1339="","",A1339&amp;COUNTIF(A$2:A1339,A1339)),"")</f>
        <v>洋書58</v>
      </c>
      <c r="C1339">
        <v>90</v>
      </c>
      <c r="D1339">
        <v>1338</v>
      </c>
      <c r="E1339" t="s">
        <v>84</v>
      </c>
      <c r="F1339" t="s">
        <v>60</v>
      </c>
      <c r="G1339" t="s">
        <v>7712</v>
      </c>
      <c r="H1339" t="s">
        <v>7713</v>
      </c>
      <c r="K1339" s="50">
        <v>9781119820611</v>
      </c>
      <c r="L1339" t="s">
        <v>7750</v>
      </c>
      <c r="M1339" s="49" t="s">
        <v>7751</v>
      </c>
      <c r="N1339" t="s">
        <v>7766</v>
      </c>
      <c r="O1339" s="49" t="s">
        <v>8073</v>
      </c>
      <c r="P1339" t="s">
        <v>8074</v>
      </c>
      <c r="Q1339" s="51">
        <v>9900</v>
      </c>
      <c r="R1339" s="51">
        <v>10890</v>
      </c>
      <c r="S1339" t="s">
        <v>8075</v>
      </c>
      <c r="T1339" s="17">
        <v>45108</v>
      </c>
      <c r="U1339" t="s">
        <v>8076</v>
      </c>
      <c r="V1339" t="s">
        <v>8077</v>
      </c>
      <c r="W1339" t="s">
        <v>8045</v>
      </c>
      <c r="X1339" t="s">
        <v>8078</v>
      </c>
      <c r="Y1339" s="49">
        <v>1338</v>
      </c>
    </row>
    <row r="1340" spans="1:25">
      <c r="A1340" s="49" t="s">
        <v>61</v>
      </c>
      <c r="B1340" s="49" t="str">
        <f>IFERROR(IF(A1340="","",A1340&amp;COUNTIF(A$2:A1340,A1340)),"")</f>
        <v>洋書59</v>
      </c>
      <c r="C1340">
        <v>90</v>
      </c>
      <c r="D1340">
        <v>1339</v>
      </c>
      <c r="E1340" t="s">
        <v>84</v>
      </c>
      <c r="F1340" t="s">
        <v>60</v>
      </c>
      <c r="G1340" t="s">
        <v>7712</v>
      </c>
      <c r="H1340" t="s">
        <v>7713</v>
      </c>
      <c r="K1340" s="50">
        <v>9781009397759</v>
      </c>
      <c r="L1340" t="s">
        <v>7750</v>
      </c>
      <c r="M1340" s="49" t="s">
        <v>7751</v>
      </c>
      <c r="N1340" t="s">
        <v>7792</v>
      </c>
      <c r="O1340" s="49" t="s">
        <v>8079</v>
      </c>
      <c r="P1340" t="s">
        <v>8080</v>
      </c>
      <c r="Q1340" s="51">
        <v>9900</v>
      </c>
      <c r="R1340" s="51">
        <v>10890</v>
      </c>
      <c r="S1340" t="s">
        <v>8081</v>
      </c>
      <c r="T1340" s="17">
        <v>45231</v>
      </c>
      <c r="U1340" t="s">
        <v>7840</v>
      </c>
      <c r="V1340" t="s">
        <v>8082</v>
      </c>
      <c r="W1340" t="s">
        <v>8045</v>
      </c>
      <c r="X1340" t="s">
        <v>8083</v>
      </c>
      <c r="Y1340" s="49">
        <v>1339</v>
      </c>
    </row>
    <row r="1341" spans="1:25">
      <c r="A1341" s="49" t="s">
        <v>61</v>
      </c>
      <c r="B1341" s="49" t="str">
        <f>IFERROR(IF(A1341="","",A1341&amp;COUNTIF(A$2:A1341,A1341)),"")</f>
        <v>洋書60</v>
      </c>
      <c r="C1341">
        <v>90</v>
      </c>
      <c r="D1341">
        <v>1340</v>
      </c>
      <c r="E1341" t="s">
        <v>84</v>
      </c>
      <c r="F1341" t="s">
        <v>60</v>
      </c>
      <c r="G1341" t="s">
        <v>7712</v>
      </c>
      <c r="H1341" t="s">
        <v>7713</v>
      </c>
      <c r="K1341" s="50">
        <v>9789811981852</v>
      </c>
      <c r="L1341" t="s">
        <v>7750</v>
      </c>
      <c r="M1341" s="49" t="s">
        <v>7751</v>
      </c>
      <c r="N1341" t="s">
        <v>7752</v>
      </c>
      <c r="O1341" s="49" t="s">
        <v>8084</v>
      </c>
      <c r="P1341" t="s">
        <v>8085</v>
      </c>
      <c r="Q1341" s="51">
        <v>18150</v>
      </c>
      <c r="R1341" s="51">
        <v>19965</v>
      </c>
      <c r="S1341" t="s">
        <v>8086</v>
      </c>
      <c r="T1341" s="17">
        <v>45047</v>
      </c>
      <c r="U1341" t="s">
        <v>8087</v>
      </c>
      <c r="V1341" t="s">
        <v>8088</v>
      </c>
      <c r="W1341" t="s">
        <v>8045</v>
      </c>
      <c r="X1341" t="s">
        <v>8089</v>
      </c>
      <c r="Y1341" s="49">
        <v>1340</v>
      </c>
    </row>
    <row r="1342" spans="1:25">
      <c r="A1342" s="49" t="s">
        <v>61</v>
      </c>
      <c r="B1342" s="49" t="str">
        <f>IFERROR(IF(A1342="","",A1342&amp;COUNTIF(A$2:A1342,A1342)),"")</f>
        <v>洋書61</v>
      </c>
      <c r="C1342">
        <v>91</v>
      </c>
      <c r="D1342">
        <v>1341</v>
      </c>
      <c r="F1342" t="s">
        <v>60</v>
      </c>
      <c r="G1342" t="s">
        <v>7712</v>
      </c>
      <c r="H1342" t="s">
        <v>7713</v>
      </c>
      <c r="K1342" s="50">
        <v>9780198847816</v>
      </c>
      <c r="L1342" t="s">
        <v>7750</v>
      </c>
      <c r="M1342" s="49" t="s">
        <v>7751</v>
      </c>
      <c r="N1342" t="s">
        <v>7773</v>
      </c>
      <c r="O1342" s="49" t="s">
        <v>8090</v>
      </c>
      <c r="P1342" t="s">
        <v>8091</v>
      </c>
      <c r="Q1342" s="51">
        <v>9900</v>
      </c>
      <c r="R1342" s="51">
        <v>10890</v>
      </c>
      <c r="S1342" t="s">
        <v>8092</v>
      </c>
      <c r="T1342" s="17">
        <v>44896</v>
      </c>
      <c r="U1342" t="s">
        <v>8093</v>
      </c>
      <c r="V1342" t="s">
        <v>8094</v>
      </c>
      <c r="W1342" t="s">
        <v>8045</v>
      </c>
      <c r="X1342" t="s">
        <v>8095</v>
      </c>
      <c r="Y1342" s="49">
        <v>1341</v>
      </c>
    </row>
    <row r="1343" spans="1:25">
      <c r="A1343" s="49" t="s">
        <v>61</v>
      </c>
      <c r="B1343" s="49" t="str">
        <f>IFERROR(IF(A1343="","",A1343&amp;COUNTIF(A$2:A1343,A1343)),"")</f>
        <v>洋書62</v>
      </c>
      <c r="C1343">
        <v>91</v>
      </c>
      <c r="D1343">
        <v>1342</v>
      </c>
      <c r="E1343" t="s">
        <v>84</v>
      </c>
      <c r="F1343" t="s">
        <v>60</v>
      </c>
      <c r="G1343" t="s">
        <v>7712</v>
      </c>
      <c r="H1343" t="s">
        <v>7713</v>
      </c>
      <c r="K1343" s="50">
        <v>9780323902922</v>
      </c>
      <c r="L1343" t="s">
        <v>7750</v>
      </c>
      <c r="M1343" s="49" t="s">
        <v>7751</v>
      </c>
      <c r="N1343" t="s">
        <v>7923</v>
      </c>
      <c r="O1343" s="49" t="s">
        <v>8096</v>
      </c>
      <c r="P1343" t="s">
        <v>8097</v>
      </c>
      <c r="Q1343" s="51">
        <v>17050</v>
      </c>
      <c r="R1343" s="51">
        <v>18755</v>
      </c>
      <c r="S1343" t="s">
        <v>8098</v>
      </c>
      <c r="T1343" s="17">
        <v>45139</v>
      </c>
      <c r="U1343" t="s">
        <v>8099</v>
      </c>
      <c r="V1343" t="s">
        <v>8100</v>
      </c>
      <c r="W1343" t="s">
        <v>8045</v>
      </c>
      <c r="X1343" t="s">
        <v>8101</v>
      </c>
      <c r="Y1343" s="49">
        <v>1342</v>
      </c>
    </row>
    <row r="1344" spans="1:25">
      <c r="A1344" s="49" t="s">
        <v>61</v>
      </c>
      <c r="B1344" s="49" t="str">
        <f>IFERROR(IF(A1344="","",A1344&amp;COUNTIF(A$2:A1344,A1344)),"")</f>
        <v>洋書63</v>
      </c>
      <c r="C1344">
        <v>91</v>
      </c>
      <c r="D1344">
        <v>1343</v>
      </c>
      <c r="E1344" t="s">
        <v>84</v>
      </c>
      <c r="F1344" t="s">
        <v>60</v>
      </c>
      <c r="G1344" t="s">
        <v>7712</v>
      </c>
      <c r="H1344" t="s">
        <v>7713</v>
      </c>
      <c r="K1344" s="50">
        <v>9783030738921</v>
      </c>
      <c r="L1344" t="s">
        <v>7750</v>
      </c>
      <c r="M1344" s="49" t="s">
        <v>7751</v>
      </c>
      <c r="N1344" t="s">
        <v>7752</v>
      </c>
      <c r="O1344" s="49" t="s">
        <v>8102</v>
      </c>
      <c r="P1344" t="s">
        <v>8103</v>
      </c>
      <c r="Q1344" s="51">
        <v>49500</v>
      </c>
      <c r="R1344" s="51">
        <v>54450</v>
      </c>
      <c r="S1344" t="s">
        <v>8104</v>
      </c>
      <c r="T1344" s="17">
        <v>44958</v>
      </c>
      <c r="U1344" t="s">
        <v>8105</v>
      </c>
      <c r="V1344" t="s">
        <v>8106</v>
      </c>
      <c r="W1344" t="s">
        <v>8045</v>
      </c>
      <c r="X1344" t="s">
        <v>8107</v>
      </c>
      <c r="Y1344" s="49">
        <v>1343</v>
      </c>
    </row>
    <row r="1345" spans="1:25">
      <c r="A1345" s="49" t="s">
        <v>61</v>
      </c>
      <c r="B1345" s="49" t="str">
        <f>IFERROR(IF(A1345="","",A1345&amp;COUNTIF(A$2:A1345,A1345)),"")</f>
        <v>洋書64</v>
      </c>
      <c r="C1345">
        <v>91</v>
      </c>
      <c r="D1345">
        <v>1344</v>
      </c>
      <c r="E1345" t="s">
        <v>84</v>
      </c>
      <c r="F1345" t="s">
        <v>60</v>
      </c>
      <c r="G1345" t="s">
        <v>7712</v>
      </c>
      <c r="H1345" t="s">
        <v>7713</v>
      </c>
      <c r="K1345" s="50">
        <v>9781119729938</v>
      </c>
      <c r="L1345" t="s">
        <v>7750</v>
      </c>
      <c r="M1345" s="49" t="s">
        <v>7751</v>
      </c>
      <c r="N1345" t="s">
        <v>7766</v>
      </c>
      <c r="O1345" s="49" t="s">
        <v>8108</v>
      </c>
      <c r="P1345" t="s">
        <v>8109</v>
      </c>
      <c r="Q1345" s="51">
        <v>14850</v>
      </c>
      <c r="R1345" s="51">
        <v>16335</v>
      </c>
      <c r="S1345" t="s">
        <v>8110</v>
      </c>
      <c r="T1345" s="17">
        <v>44986</v>
      </c>
      <c r="U1345" t="s">
        <v>8111</v>
      </c>
      <c r="V1345" t="s">
        <v>8112</v>
      </c>
      <c r="W1345" t="s">
        <v>8045</v>
      </c>
      <c r="X1345" t="s">
        <v>8113</v>
      </c>
      <c r="Y1345" s="49">
        <v>1344</v>
      </c>
    </row>
    <row r="1346" spans="1:25">
      <c r="A1346" s="49" t="s">
        <v>61</v>
      </c>
      <c r="B1346" s="49" t="str">
        <f>IFERROR(IF(A1346="","",A1346&amp;COUNTIF(A$2:A1346,A1346)),"")</f>
        <v>洋書65</v>
      </c>
      <c r="C1346">
        <v>91</v>
      </c>
      <c r="D1346">
        <v>1345</v>
      </c>
      <c r="E1346" t="s">
        <v>84</v>
      </c>
      <c r="F1346" t="s">
        <v>60</v>
      </c>
      <c r="G1346" t="s">
        <v>7712</v>
      </c>
      <c r="H1346" t="s">
        <v>7713</v>
      </c>
      <c r="K1346" s="50">
        <v>9781119490241</v>
      </c>
      <c r="L1346" t="s">
        <v>7750</v>
      </c>
      <c r="M1346" s="49" t="s">
        <v>7751</v>
      </c>
      <c r="N1346" t="s">
        <v>7766</v>
      </c>
      <c r="O1346" s="49" t="s">
        <v>8114</v>
      </c>
      <c r="P1346" t="s">
        <v>8115</v>
      </c>
      <c r="Q1346" s="51">
        <v>60500</v>
      </c>
      <c r="R1346" s="51">
        <v>66550</v>
      </c>
      <c r="S1346" t="s">
        <v>8116</v>
      </c>
      <c r="T1346" s="17">
        <v>45139</v>
      </c>
      <c r="U1346" t="s">
        <v>8117</v>
      </c>
      <c r="V1346" t="s">
        <v>8118</v>
      </c>
      <c r="W1346" t="s">
        <v>8045</v>
      </c>
      <c r="X1346" t="s">
        <v>8119</v>
      </c>
      <c r="Y1346" s="49">
        <v>1345</v>
      </c>
    </row>
    <row r="1347" spans="1:25">
      <c r="A1347" s="49" t="s">
        <v>61</v>
      </c>
      <c r="B1347" s="49" t="str">
        <f>IFERROR(IF(A1347="","",A1347&amp;COUNTIF(A$2:A1347,A1347)),"")</f>
        <v>洋書66</v>
      </c>
      <c r="C1347">
        <v>91</v>
      </c>
      <c r="D1347">
        <v>1346</v>
      </c>
      <c r="F1347" t="s">
        <v>60</v>
      </c>
      <c r="G1347" t="s">
        <v>7712</v>
      </c>
      <c r="H1347" t="s">
        <v>7713</v>
      </c>
      <c r="K1347" s="50">
        <v>9783527347094</v>
      </c>
      <c r="L1347" t="s">
        <v>7750</v>
      </c>
      <c r="M1347" s="49" t="s">
        <v>7751</v>
      </c>
      <c r="N1347" t="s">
        <v>7766</v>
      </c>
      <c r="O1347" s="49" t="s">
        <v>8120</v>
      </c>
      <c r="P1347" t="s">
        <v>8121</v>
      </c>
      <c r="Q1347" s="51">
        <v>46750</v>
      </c>
      <c r="R1347" s="51">
        <v>51425</v>
      </c>
      <c r="S1347" t="s">
        <v>8122</v>
      </c>
      <c r="T1347" s="17">
        <v>44896</v>
      </c>
      <c r="U1347" t="s">
        <v>8123</v>
      </c>
      <c r="V1347" t="s">
        <v>8124</v>
      </c>
      <c r="W1347" t="s">
        <v>8045</v>
      </c>
      <c r="X1347" t="s">
        <v>8125</v>
      </c>
      <c r="Y1347" s="49">
        <v>1346</v>
      </c>
    </row>
    <row r="1348" spans="1:25">
      <c r="A1348" s="49" t="s">
        <v>61</v>
      </c>
      <c r="B1348" s="49" t="str">
        <f>IFERROR(IF(A1348="","",A1348&amp;COUNTIF(A$2:A1348,A1348)),"")</f>
        <v>洋書67</v>
      </c>
      <c r="C1348">
        <v>91</v>
      </c>
      <c r="D1348">
        <v>1347</v>
      </c>
      <c r="E1348" t="s">
        <v>84</v>
      </c>
      <c r="F1348" t="s">
        <v>60</v>
      </c>
      <c r="G1348" t="s">
        <v>7712</v>
      </c>
      <c r="H1348" t="s">
        <v>7713</v>
      </c>
      <c r="K1348" s="50">
        <v>9781119774136</v>
      </c>
      <c r="L1348" t="s">
        <v>7750</v>
      </c>
      <c r="M1348" s="49" t="s">
        <v>7751</v>
      </c>
      <c r="N1348" t="s">
        <v>7766</v>
      </c>
      <c r="O1348" s="49" t="s">
        <v>8126</v>
      </c>
      <c r="P1348" t="s">
        <v>8127</v>
      </c>
      <c r="Q1348" s="51">
        <v>56100</v>
      </c>
      <c r="R1348" s="51">
        <v>61710</v>
      </c>
      <c r="S1348" t="s">
        <v>8128</v>
      </c>
      <c r="T1348" s="17">
        <v>45047</v>
      </c>
      <c r="U1348" t="s">
        <v>8129</v>
      </c>
      <c r="V1348" t="s">
        <v>8130</v>
      </c>
      <c r="W1348" t="s">
        <v>8045</v>
      </c>
      <c r="X1348" t="s">
        <v>8131</v>
      </c>
      <c r="Y1348" s="49">
        <v>1347</v>
      </c>
    </row>
    <row r="1349" spans="1:25">
      <c r="A1349" s="49" t="s">
        <v>61</v>
      </c>
      <c r="B1349" s="49" t="str">
        <f>IFERROR(IF(A1349="","",A1349&amp;COUNTIF(A$2:A1349,A1349)),"")</f>
        <v>洋書68</v>
      </c>
      <c r="C1349">
        <v>91</v>
      </c>
      <c r="D1349">
        <v>1348</v>
      </c>
      <c r="E1349" t="s">
        <v>84</v>
      </c>
      <c r="F1349" t="s">
        <v>60</v>
      </c>
      <c r="G1349" t="s">
        <v>7712</v>
      </c>
      <c r="H1349" t="s">
        <v>7713</v>
      </c>
      <c r="K1349" s="50">
        <v>9780262048439</v>
      </c>
      <c r="L1349" t="s">
        <v>7750</v>
      </c>
      <c r="M1349" s="49" t="s">
        <v>7751</v>
      </c>
      <c r="N1349" t="s">
        <v>8132</v>
      </c>
      <c r="O1349" s="49" t="s">
        <v>8133</v>
      </c>
      <c r="P1349" t="s">
        <v>8134</v>
      </c>
      <c r="Q1349" s="51">
        <v>20900</v>
      </c>
      <c r="R1349" s="51">
        <v>22990</v>
      </c>
      <c r="S1349" t="s">
        <v>8135</v>
      </c>
      <c r="T1349" s="17">
        <v>45139</v>
      </c>
      <c r="U1349" t="s">
        <v>8136</v>
      </c>
      <c r="V1349" t="s">
        <v>8137</v>
      </c>
      <c r="W1349" t="s">
        <v>8045</v>
      </c>
      <c r="X1349" t="s">
        <v>8138</v>
      </c>
      <c r="Y1349" s="49">
        <v>1348</v>
      </c>
    </row>
    <row r="1350" spans="1:25">
      <c r="A1350" s="49" t="s">
        <v>61</v>
      </c>
      <c r="B1350" s="49" t="str">
        <f>IFERROR(IF(A1350="","",A1350&amp;COUNTIF(A$2:A1350,A1350)),"")</f>
        <v>洋書69</v>
      </c>
      <c r="C1350">
        <v>91</v>
      </c>
      <c r="D1350">
        <v>1349</v>
      </c>
      <c r="E1350" t="s">
        <v>84</v>
      </c>
      <c r="F1350" t="s">
        <v>60</v>
      </c>
      <c r="G1350" t="s">
        <v>7712</v>
      </c>
      <c r="H1350" t="s">
        <v>7713</v>
      </c>
      <c r="K1350" s="50">
        <v>9783031246272</v>
      </c>
      <c r="L1350" t="s">
        <v>7750</v>
      </c>
      <c r="M1350" s="49" t="s">
        <v>7751</v>
      </c>
      <c r="N1350" t="s">
        <v>7752</v>
      </c>
      <c r="O1350" s="49" t="s">
        <v>8139</v>
      </c>
      <c r="P1350" t="s">
        <v>8140</v>
      </c>
      <c r="Q1350" s="51">
        <v>37950</v>
      </c>
      <c r="R1350" s="51">
        <v>41745</v>
      </c>
      <c r="S1350" t="s">
        <v>8141</v>
      </c>
      <c r="T1350" s="17">
        <v>45139</v>
      </c>
      <c r="U1350" t="s">
        <v>8142</v>
      </c>
      <c r="V1350" t="s">
        <v>8143</v>
      </c>
      <c r="W1350" t="s">
        <v>8045</v>
      </c>
      <c r="X1350" t="s">
        <v>8144</v>
      </c>
      <c r="Y1350" s="49">
        <v>1349</v>
      </c>
    </row>
    <row r="1351" spans="1:25">
      <c r="A1351" s="49" t="s">
        <v>61</v>
      </c>
      <c r="B1351" s="49" t="str">
        <f>IFERROR(IF(A1351="","",A1351&amp;COUNTIF(A$2:A1351,A1351)),"")</f>
        <v>洋書70</v>
      </c>
      <c r="C1351">
        <v>91</v>
      </c>
      <c r="D1351">
        <v>1350</v>
      </c>
      <c r="F1351" t="s">
        <v>60</v>
      </c>
      <c r="G1351" t="s">
        <v>7712</v>
      </c>
      <c r="H1351" t="s">
        <v>7713</v>
      </c>
      <c r="K1351" s="50">
        <v>9780262047555</v>
      </c>
      <c r="L1351" t="s">
        <v>7750</v>
      </c>
      <c r="M1351" s="49" t="s">
        <v>7751</v>
      </c>
      <c r="N1351" t="s">
        <v>8132</v>
      </c>
      <c r="O1351" s="49" t="s">
        <v>8145</v>
      </c>
      <c r="P1351" t="s">
        <v>8146</v>
      </c>
      <c r="Q1351" s="51">
        <v>9250</v>
      </c>
      <c r="R1351" s="51">
        <v>10175</v>
      </c>
      <c r="S1351" t="s">
        <v>8147</v>
      </c>
      <c r="T1351" s="17">
        <v>44896</v>
      </c>
      <c r="U1351" t="s">
        <v>8148</v>
      </c>
      <c r="V1351" t="s">
        <v>8149</v>
      </c>
      <c r="W1351" t="s">
        <v>8045</v>
      </c>
      <c r="X1351" t="s">
        <v>8150</v>
      </c>
      <c r="Y1351" s="49">
        <v>1350</v>
      </c>
    </row>
    <row r="1352" spans="1:25">
      <c r="A1352" s="49" t="s">
        <v>61</v>
      </c>
      <c r="B1352" s="49" t="str">
        <f>IFERROR(IF(A1352="","",A1352&amp;COUNTIF(A$2:A1352,A1352)),"")</f>
        <v>洋書71</v>
      </c>
      <c r="C1352">
        <v>91</v>
      </c>
      <c r="D1352">
        <v>1351</v>
      </c>
      <c r="E1352" t="s">
        <v>84</v>
      </c>
      <c r="F1352" t="s">
        <v>60</v>
      </c>
      <c r="G1352" t="s">
        <v>7712</v>
      </c>
      <c r="H1352" t="s">
        <v>7713</v>
      </c>
      <c r="K1352" s="50">
        <v>9780198830108</v>
      </c>
      <c r="L1352" t="s">
        <v>7750</v>
      </c>
      <c r="M1352" s="49" t="s">
        <v>7751</v>
      </c>
      <c r="N1352" t="s">
        <v>7773</v>
      </c>
      <c r="O1352" s="49" t="s">
        <v>8151</v>
      </c>
      <c r="P1352" t="s">
        <v>8152</v>
      </c>
      <c r="Q1352" s="51">
        <v>22800</v>
      </c>
      <c r="R1352" s="51">
        <v>25080</v>
      </c>
      <c r="S1352" t="s">
        <v>8153</v>
      </c>
      <c r="T1352" s="17">
        <v>45078</v>
      </c>
      <c r="U1352" t="s">
        <v>7815</v>
      </c>
      <c r="V1352" t="s">
        <v>8154</v>
      </c>
      <c r="W1352" t="s">
        <v>8155</v>
      </c>
      <c r="X1352" t="s">
        <v>8156</v>
      </c>
      <c r="Y1352" s="49">
        <v>1351</v>
      </c>
    </row>
    <row r="1353" spans="1:25">
      <c r="A1353" s="49" t="s">
        <v>61</v>
      </c>
      <c r="B1353" s="49" t="str">
        <f>IFERROR(IF(A1353="","",A1353&amp;COUNTIF(A$2:A1353,A1353)),"")</f>
        <v>洋書72</v>
      </c>
      <c r="C1353">
        <v>91</v>
      </c>
      <c r="D1353">
        <v>1352</v>
      </c>
      <c r="E1353" t="s">
        <v>84</v>
      </c>
      <c r="F1353" t="s">
        <v>60</v>
      </c>
      <c r="G1353" t="s">
        <v>7712</v>
      </c>
      <c r="H1353" t="s">
        <v>7713</v>
      </c>
      <c r="K1353" s="50">
        <v>9780197574614</v>
      </c>
      <c r="L1353" t="s">
        <v>7750</v>
      </c>
      <c r="M1353" s="49" t="s">
        <v>7751</v>
      </c>
      <c r="N1353" t="s">
        <v>7773</v>
      </c>
      <c r="O1353" s="49" t="s">
        <v>8157</v>
      </c>
      <c r="P1353" t="s">
        <v>8158</v>
      </c>
      <c r="Q1353" s="51">
        <v>30100</v>
      </c>
      <c r="R1353" s="51">
        <v>33110</v>
      </c>
      <c r="S1353" t="s">
        <v>8159</v>
      </c>
      <c r="T1353" s="17">
        <v>45139</v>
      </c>
      <c r="U1353" t="s">
        <v>8160</v>
      </c>
      <c r="V1353" t="s">
        <v>8161</v>
      </c>
      <c r="W1353" t="s">
        <v>8155</v>
      </c>
      <c r="X1353" t="s">
        <v>8162</v>
      </c>
      <c r="Y1353" s="49">
        <v>1352</v>
      </c>
    </row>
    <row r="1354" spans="1:25">
      <c r="A1354" s="49" t="s">
        <v>61</v>
      </c>
      <c r="B1354" s="49" t="str">
        <f>IFERROR(IF(A1354="","",A1354&amp;COUNTIF(A$2:A1354,A1354)),"")</f>
        <v>洋書73</v>
      </c>
      <c r="C1354">
        <v>91</v>
      </c>
      <c r="D1354">
        <v>1353</v>
      </c>
      <c r="E1354" t="s">
        <v>84</v>
      </c>
      <c r="F1354" t="s">
        <v>60</v>
      </c>
      <c r="G1354" t="s">
        <v>7712</v>
      </c>
      <c r="H1354" t="s">
        <v>7713</v>
      </c>
      <c r="K1354" s="50">
        <v>9780197583746</v>
      </c>
      <c r="L1354" t="s">
        <v>7750</v>
      </c>
      <c r="M1354" s="49" t="s">
        <v>7751</v>
      </c>
      <c r="N1354" t="s">
        <v>7773</v>
      </c>
      <c r="O1354" s="49" t="s">
        <v>8163</v>
      </c>
      <c r="P1354" t="s">
        <v>8164</v>
      </c>
      <c r="Q1354" s="51">
        <v>28000</v>
      </c>
      <c r="R1354" s="51">
        <v>30800</v>
      </c>
      <c r="S1354" t="s">
        <v>8165</v>
      </c>
      <c r="T1354" s="17">
        <v>45170</v>
      </c>
      <c r="U1354" t="s">
        <v>8166</v>
      </c>
      <c r="V1354" t="s">
        <v>8167</v>
      </c>
      <c r="W1354" t="s">
        <v>8155</v>
      </c>
      <c r="X1354" t="s">
        <v>8168</v>
      </c>
      <c r="Y1354" s="49">
        <v>1353</v>
      </c>
    </row>
    <row r="1355" spans="1:25">
      <c r="A1355" s="49" t="s">
        <v>61</v>
      </c>
      <c r="B1355" s="49" t="str">
        <f>IFERROR(IF(A1355="","",A1355&amp;COUNTIF(A$2:A1355,A1355)),"")</f>
        <v>洋書74</v>
      </c>
      <c r="C1355">
        <v>91</v>
      </c>
      <c r="D1355">
        <v>1354</v>
      </c>
      <c r="E1355" t="s">
        <v>84</v>
      </c>
      <c r="F1355" t="s">
        <v>60</v>
      </c>
      <c r="G1355" t="s">
        <v>7712</v>
      </c>
      <c r="H1355" t="s">
        <v>7713</v>
      </c>
      <c r="K1355" s="50">
        <v>9781324033394</v>
      </c>
      <c r="L1355" t="s">
        <v>7750</v>
      </c>
      <c r="M1355" s="49" t="s">
        <v>7751</v>
      </c>
      <c r="N1355" t="s">
        <v>8169</v>
      </c>
      <c r="O1355" s="49" t="s">
        <v>8170</v>
      </c>
      <c r="P1355" t="s">
        <v>8171</v>
      </c>
      <c r="Q1355" s="51">
        <v>12100</v>
      </c>
      <c r="R1355" s="51">
        <v>13310</v>
      </c>
      <c r="S1355" t="s">
        <v>8172</v>
      </c>
      <c r="T1355" s="17">
        <v>45108</v>
      </c>
      <c r="U1355" t="s">
        <v>8173</v>
      </c>
      <c r="V1355" t="s">
        <v>8174</v>
      </c>
      <c r="W1355" t="s">
        <v>8155</v>
      </c>
      <c r="X1355" t="s">
        <v>8175</v>
      </c>
      <c r="Y1355" s="49">
        <v>1354</v>
      </c>
    </row>
    <row r="1356" spans="1:25">
      <c r="A1356" s="49" t="s">
        <v>61</v>
      </c>
      <c r="B1356" s="49" t="str">
        <f>IFERROR(IF(A1356="","",A1356&amp;COUNTIF(A$2:A1356,A1356)),"")</f>
        <v>洋書75</v>
      </c>
      <c r="C1356">
        <v>91</v>
      </c>
      <c r="D1356">
        <v>1355</v>
      </c>
      <c r="F1356" t="s">
        <v>60</v>
      </c>
      <c r="G1356" t="s">
        <v>7712</v>
      </c>
      <c r="H1356" t="s">
        <v>7713</v>
      </c>
      <c r="K1356" s="50">
        <v>9780393884852</v>
      </c>
      <c r="L1356" t="s">
        <v>7750</v>
      </c>
      <c r="M1356" s="49" t="s">
        <v>7751</v>
      </c>
      <c r="N1356" t="s">
        <v>8169</v>
      </c>
      <c r="O1356" s="49" t="s">
        <v>8176</v>
      </c>
      <c r="P1356" t="s">
        <v>8171</v>
      </c>
      <c r="Q1356" s="51">
        <v>15400</v>
      </c>
      <c r="R1356" s="51">
        <v>16940</v>
      </c>
      <c r="S1356" t="s">
        <v>8177</v>
      </c>
      <c r="T1356" s="17">
        <v>44743</v>
      </c>
      <c r="U1356" t="s">
        <v>8178</v>
      </c>
      <c r="V1356" t="s">
        <v>8179</v>
      </c>
      <c r="W1356" t="s">
        <v>8155</v>
      </c>
      <c r="X1356" t="s">
        <v>8180</v>
      </c>
      <c r="Y1356" s="49">
        <v>1355</v>
      </c>
    </row>
    <row r="1357" spans="1:25">
      <c r="A1357" s="49" t="s">
        <v>61</v>
      </c>
      <c r="B1357" s="49" t="str">
        <f>IFERROR(IF(A1357="","",A1357&amp;COUNTIF(A$2:A1357,A1357)),"")</f>
        <v>洋書76</v>
      </c>
      <c r="C1357">
        <v>91</v>
      </c>
      <c r="D1357">
        <v>1356</v>
      </c>
      <c r="E1357" t="s">
        <v>84</v>
      </c>
      <c r="F1357" t="s">
        <v>60</v>
      </c>
      <c r="G1357" t="s">
        <v>7712</v>
      </c>
      <c r="H1357" t="s">
        <v>7713</v>
      </c>
      <c r="K1357" s="50">
        <v>9780197573822</v>
      </c>
      <c r="L1357" t="s">
        <v>7750</v>
      </c>
      <c r="M1357" s="49" t="s">
        <v>7751</v>
      </c>
      <c r="N1357" t="s">
        <v>7773</v>
      </c>
      <c r="O1357" s="49" t="s">
        <v>8181</v>
      </c>
      <c r="P1357" t="s">
        <v>8182</v>
      </c>
      <c r="Q1357" s="51">
        <v>18700</v>
      </c>
      <c r="R1357" s="51">
        <v>20570</v>
      </c>
      <c r="S1357" t="s">
        <v>8183</v>
      </c>
      <c r="T1357" s="17">
        <v>45170</v>
      </c>
      <c r="U1357" t="s">
        <v>7815</v>
      </c>
      <c r="V1357" t="s">
        <v>8184</v>
      </c>
      <c r="W1357" t="s">
        <v>8155</v>
      </c>
      <c r="X1357" t="s">
        <v>8185</v>
      </c>
      <c r="Y1357" s="49">
        <v>1356</v>
      </c>
    </row>
    <row r="1358" spans="1:25">
      <c r="A1358" s="49" t="s">
        <v>61</v>
      </c>
      <c r="B1358" s="49" t="str">
        <f>IFERROR(IF(A1358="","",A1358&amp;COUNTIF(A$2:A1358,A1358)),"")</f>
        <v>洋書77</v>
      </c>
      <c r="C1358">
        <v>92</v>
      </c>
      <c r="D1358">
        <v>1357</v>
      </c>
      <c r="E1358" t="s">
        <v>84</v>
      </c>
      <c r="F1358" t="s">
        <v>60</v>
      </c>
      <c r="G1358" t="s">
        <v>7712</v>
      </c>
      <c r="H1358" t="s">
        <v>7713</v>
      </c>
      <c r="K1358" s="50">
        <v>9780197619629</v>
      </c>
      <c r="L1358" t="s">
        <v>7750</v>
      </c>
      <c r="M1358" s="49" t="s">
        <v>7751</v>
      </c>
      <c r="N1358" t="s">
        <v>7773</v>
      </c>
      <c r="O1358" s="49" t="s">
        <v>8186</v>
      </c>
      <c r="P1358" t="s">
        <v>8187</v>
      </c>
      <c r="Q1358" s="51">
        <v>27200</v>
      </c>
      <c r="R1358" s="51">
        <v>29920</v>
      </c>
      <c r="S1358" t="s">
        <v>8188</v>
      </c>
      <c r="T1358" s="17">
        <v>45170</v>
      </c>
      <c r="U1358" t="s">
        <v>8189</v>
      </c>
      <c r="V1358" t="s">
        <v>8190</v>
      </c>
      <c r="W1358" t="s">
        <v>8155</v>
      </c>
      <c r="X1358" t="s">
        <v>8191</v>
      </c>
      <c r="Y1358" s="49">
        <v>1357</v>
      </c>
    </row>
    <row r="1359" spans="1:25">
      <c r="A1359" s="49" t="s">
        <v>61</v>
      </c>
      <c r="B1359" s="49" t="str">
        <f>IFERROR(IF(A1359="","",A1359&amp;COUNTIF(A$2:A1359,A1359)),"")</f>
        <v>洋書78</v>
      </c>
      <c r="C1359">
        <v>92</v>
      </c>
      <c r="D1359">
        <v>1358</v>
      </c>
      <c r="E1359" t="s">
        <v>84</v>
      </c>
      <c r="F1359" t="s">
        <v>60</v>
      </c>
      <c r="G1359" t="s">
        <v>7712</v>
      </c>
      <c r="H1359" t="s">
        <v>7713</v>
      </c>
      <c r="K1359" s="50">
        <v>9781324033561</v>
      </c>
      <c r="L1359" t="s">
        <v>7750</v>
      </c>
      <c r="M1359" s="49" t="s">
        <v>7751</v>
      </c>
      <c r="N1359" t="s">
        <v>8169</v>
      </c>
      <c r="O1359" s="49" t="s">
        <v>8192</v>
      </c>
      <c r="P1359" t="s">
        <v>8193</v>
      </c>
      <c r="Q1359" s="51">
        <v>11000</v>
      </c>
      <c r="R1359" s="51">
        <v>12100</v>
      </c>
      <c r="S1359" t="s">
        <v>8194</v>
      </c>
      <c r="T1359" s="17">
        <v>45108</v>
      </c>
      <c r="U1359" t="s">
        <v>8195</v>
      </c>
      <c r="V1359" t="s">
        <v>8196</v>
      </c>
      <c r="W1359" t="s">
        <v>8155</v>
      </c>
      <c r="X1359" t="s">
        <v>8197</v>
      </c>
      <c r="Y1359" s="49">
        <v>1358</v>
      </c>
    </row>
    <row r="1360" spans="1:25">
      <c r="A1360" s="49" t="s">
        <v>61</v>
      </c>
      <c r="B1360" s="49" t="str">
        <f>IFERROR(IF(A1360="","",A1360&amp;COUNTIF(A$2:A1360,A1360)),"")</f>
        <v>洋書79</v>
      </c>
      <c r="C1360">
        <v>92</v>
      </c>
      <c r="D1360">
        <v>1359</v>
      </c>
      <c r="E1360" t="s">
        <v>84</v>
      </c>
      <c r="F1360" t="s">
        <v>60</v>
      </c>
      <c r="G1360" t="s">
        <v>7712</v>
      </c>
      <c r="H1360" t="s">
        <v>7713</v>
      </c>
      <c r="K1360" s="50">
        <v>9780197614204</v>
      </c>
      <c r="L1360" t="s">
        <v>7750</v>
      </c>
      <c r="M1360" s="49" t="s">
        <v>7751</v>
      </c>
      <c r="N1360" t="s">
        <v>7773</v>
      </c>
      <c r="O1360" s="49" t="s">
        <v>8198</v>
      </c>
      <c r="P1360" t="s">
        <v>8199</v>
      </c>
      <c r="Q1360" s="51">
        <v>30850</v>
      </c>
      <c r="R1360" s="51">
        <v>33935</v>
      </c>
      <c r="S1360" t="s">
        <v>8200</v>
      </c>
      <c r="T1360" s="17">
        <v>45047</v>
      </c>
      <c r="U1360" t="s">
        <v>7955</v>
      </c>
      <c r="V1360" t="s">
        <v>8201</v>
      </c>
      <c r="W1360" t="s">
        <v>8155</v>
      </c>
      <c r="X1360" t="s">
        <v>8202</v>
      </c>
      <c r="Y1360" s="49">
        <v>1359</v>
      </c>
    </row>
    <row r="1361" spans="1:25">
      <c r="A1361" s="49" t="s">
        <v>61</v>
      </c>
      <c r="B1361" s="49" t="str">
        <f>IFERROR(IF(A1361="","",A1361&amp;COUNTIF(A$2:A1361,A1361)),"")</f>
        <v>洋書80</v>
      </c>
      <c r="C1361">
        <v>92</v>
      </c>
      <c r="D1361">
        <v>1360</v>
      </c>
      <c r="E1361" t="s">
        <v>84</v>
      </c>
      <c r="F1361" t="s">
        <v>60</v>
      </c>
      <c r="G1361" t="s">
        <v>7712</v>
      </c>
      <c r="H1361" t="s">
        <v>7713</v>
      </c>
      <c r="K1361" s="50">
        <v>9781009180603</v>
      </c>
      <c r="L1361" t="s">
        <v>7750</v>
      </c>
      <c r="M1361" s="49" t="s">
        <v>7751</v>
      </c>
      <c r="N1361" t="s">
        <v>7792</v>
      </c>
      <c r="O1361" s="49" t="s">
        <v>8203</v>
      </c>
      <c r="P1361" t="s">
        <v>8204</v>
      </c>
      <c r="Q1361" s="51">
        <v>8000</v>
      </c>
      <c r="R1361" s="51">
        <v>8800</v>
      </c>
      <c r="S1361" t="s">
        <v>8205</v>
      </c>
      <c r="T1361" s="17">
        <v>44986</v>
      </c>
      <c r="U1361" t="s">
        <v>8206</v>
      </c>
      <c r="V1361" t="s">
        <v>8207</v>
      </c>
      <c r="W1361" t="s">
        <v>8155</v>
      </c>
      <c r="X1361" t="s">
        <v>8208</v>
      </c>
      <c r="Y1361" s="49">
        <v>1360</v>
      </c>
    </row>
    <row r="1362" spans="1:25">
      <c r="A1362" s="49" t="s">
        <v>61</v>
      </c>
      <c r="B1362" s="49" t="str">
        <f>IFERROR(IF(A1362="","",A1362&amp;COUNTIF(A$2:A1362,A1362)),"")</f>
        <v>洋書81</v>
      </c>
      <c r="C1362">
        <v>92</v>
      </c>
      <c r="D1362">
        <v>1361</v>
      </c>
      <c r="F1362" t="s">
        <v>60</v>
      </c>
      <c r="G1362" t="s">
        <v>7712</v>
      </c>
      <c r="H1362" t="s">
        <v>7713</v>
      </c>
      <c r="K1362" s="50">
        <v>9781975174408</v>
      </c>
      <c r="L1362" t="s">
        <v>7750</v>
      </c>
      <c r="M1362" s="49" t="s">
        <v>7751</v>
      </c>
      <c r="N1362" t="s">
        <v>8209</v>
      </c>
      <c r="O1362" s="49" t="s">
        <v>8210</v>
      </c>
      <c r="P1362" t="s">
        <v>8211</v>
      </c>
      <c r="Q1362" s="51">
        <v>14150</v>
      </c>
      <c r="R1362" s="51">
        <v>15565</v>
      </c>
      <c r="S1362" t="s">
        <v>8212</v>
      </c>
      <c r="T1362" s="17">
        <v>44682</v>
      </c>
      <c r="U1362" t="s">
        <v>8213</v>
      </c>
      <c r="V1362" t="s">
        <v>8214</v>
      </c>
      <c r="W1362" t="s">
        <v>8155</v>
      </c>
      <c r="X1362" t="s">
        <v>8215</v>
      </c>
      <c r="Y1362" s="49">
        <v>1361</v>
      </c>
    </row>
    <row r="1363" spans="1:25">
      <c r="A1363" s="49" t="s">
        <v>61</v>
      </c>
      <c r="B1363" s="49" t="str">
        <f>IFERROR(IF(A1363="","",A1363&amp;COUNTIF(A$2:A1363,A1363)),"")</f>
        <v>洋書82</v>
      </c>
      <c r="C1363">
        <v>92</v>
      </c>
      <c r="D1363">
        <v>1362</v>
      </c>
      <c r="E1363" t="s">
        <v>84</v>
      </c>
      <c r="F1363" t="s">
        <v>60</v>
      </c>
      <c r="G1363" t="s">
        <v>7712</v>
      </c>
      <c r="H1363" t="s">
        <v>7713</v>
      </c>
      <c r="K1363" s="50">
        <v>9780323759298</v>
      </c>
      <c r="L1363" t="s">
        <v>7750</v>
      </c>
      <c r="M1363" s="49" t="s">
        <v>7751</v>
      </c>
      <c r="N1363" t="s">
        <v>8216</v>
      </c>
      <c r="O1363" s="49" t="s">
        <v>8217</v>
      </c>
      <c r="P1363" t="s">
        <v>8218</v>
      </c>
      <c r="Q1363" s="51">
        <v>41250</v>
      </c>
      <c r="R1363" s="51">
        <v>45375</v>
      </c>
      <c r="S1363" t="s">
        <v>8219</v>
      </c>
      <c r="T1363" s="17">
        <v>44958</v>
      </c>
      <c r="U1363" t="s">
        <v>8220</v>
      </c>
      <c r="V1363" t="s">
        <v>8221</v>
      </c>
      <c r="W1363" t="s">
        <v>8222</v>
      </c>
      <c r="X1363" t="s">
        <v>8223</v>
      </c>
      <c r="Y1363" s="49">
        <v>1362</v>
      </c>
    </row>
    <row r="1364" spans="1:25">
      <c r="A1364" s="49" t="s">
        <v>61</v>
      </c>
      <c r="B1364" s="49" t="str">
        <f>IFERROR(IF(A1364="","",A1364&amp;COUNTIF(A$2:A1364,A1364)),"")</f>
        <v>洋書83</v>
      </c>
      <c r="C1364">
        <v>92</v>
      </c>
      <c r="D1364">
        <v>1363</v>
      </c>
      <c r="F1364" t="s">
        <v>60</v>
      </c>
      <c r="G1364" t="s">
        <v>7712</v>
      </c>
      <c r="H1364" t="s">
        <v>7713</v>
      </c>
      <c r="K1364" s="50">
        <v>9781260453973</v>
      </c>
      <c r="L1364" t="s">
        <v>7750</v>
      </c>
      <c r="M1364" s="49" t="s">
        <v>7751</v>
      </c>
      <c r="N1364" t="s">
        <v>8224</v>
      </c>
      <c r="O1364" s="49" t="s">
        <v>8225</v>
      </c>
      <c r="P1364" t="s">
        <v>8226</v>
      </c>
      <c r="Q1364" s="51">
        <v>9700</v>
      </c>
      <c r="R1364" s="51">
        <v>10670</v>
      </c>
      <c r="S1364" t="s">
        <v>8227</v>
      </c>
      <c r="T1364" s="17">
        <v>44562</v>
      </c>
      <c r="U1364" t="s">
        <v>7858</v>
      </c>
      <c r="V1364" t="s">
        <v>8228</v>
      </c>
      <c r="W1364" t="s">
        <v>8222</v>
      </c>
      <c r="X1364" t="s">
        <v>8229</v>
      </c>
      <c r="Y1364" s="49">
        <v>1363</v>
      </c>
    </row>
    <row r="1365" spans="1:25">
      <c r="A1365" s="49" t="s">
        <v>61</v>
      </c>
      <c r="B1365" s="49" t="str">
        <f>IFERROR(IF(A1365="","",A1365&amp;COUNTIF(A$2:A1365,A1365)),"")</f>
        <v>洋書84</v>
      </c>
      <c r="C1365">
        <v>92</v>
      </c>
      <c r="D1365">
        <v>1364</v>
      </c>
      <c r="E1365" t="s">
        <v>84</v>
      </c>
      <c r="F1365" t="s">
        <v>60</v>
      </c>
      <c r="G1365" t="s">
        <v>7712</v>
      </c>
      <c r="H1365" t="s">
        <v>7713</v>
      </c>
      <c r="K1365" s="50">
        <v>9781975181482</v>
      </c>
      <c r="L1365" t="s">
        <v>7750</v>
      </c>
      <c r="M1365" s="49" t="s">
        <v>7751</v>
      </c>
      <c r="N1365" t="s">
        <v>8209</v>
      </c>
      <c r="O1365" s="49" t="s">
        <v>8230</v>
      </c>
      <c r="P1365" t="s">
        <v>8231</v>
      </c>
      <c r="Q1365" s="51">
        <v>8200</v>
      </c>
      <c r="R1365" s="51">
        <v>9020</v>
      </c>
      <c r="S1365" t="s">
        <v>8232</v>
      </c>
      <c r="T1365" s="17">
        <v>44958</v>
      </c>
      <c r="U1365" t="s">
        <v>8233</v>
      </c>
      <c r="V1365" t="s">
        <v>8234</v>
      </c>
      <c r="W1365" t="s">
        <v>8222</v>
      </c>
      <c r="X1365" t="s">
        <v>8235</v>
      </c>
      <c r="Y1365" s="49">
        <v>1364</v>
      </c>
    </row>
    <row r="1366" spans="1:25">
      <c r="A1366" s="49" t="s">
        <v>61</v>
      </c>
      <c r="B1366" s="49" t="str">
        <f>IFERROR(IF(A1366="","",A1366&amp;COUNTIF(A$2:A1366,A1366)),"")</f>
        <v>洋書85</v>
      </c>
      <c r="C1366">
        <v>92</v>
      </c>
      <c r="D1366">
        <v>1365</v>
      </c>
      <c r="E1366" t="s">
        <v>84</v>
      </c>
      <c r="F1366" t="s">
        <v>60</v>
      </c>
      <c r="G1366" t="s">
        <v>7712</v>
      </c>
      <c r="H1366" t="s">
        <v>7713</v>
      </c>
      <c r="K1366" s="50">
        <v>9781975180010</v>
      </c>
      <c r="L1366" t="s">
        <v>7750</v>
      </c>
      <c r="M1366" s="49" t="s">
        <v>7751</v>
      </c>
      <c r="N1366" t="s">
        <v>8209</v>
      </c>
      <c r="O1366" s="49" t="s">
        <v>8236</v>
      </c>
      <c r="P1366" t="s">
        <v>8237</v>
      </c>
      <c r="Q1366" s="51">
        <v>12000</v>
      </c>
      <c r="R1366" s="51">
        <v>13200</v>
      </c>
      <c r="S1366" t="s">
        <v>8238</v>
      </c>
      <c r="T1366" s="17">
        <v>44927</v>
      </c>
      <c r="U1366" t="s">
        <v>8239</v>
      </c>
      <c r="V1366" t="s">
        <v>8240</v>
      </c>
      <c r="W1366" t="s">
        <v>8222</v>
      </c>
      <c r="X1366" t="s">
        <v>8241</v>
      </c>
      <c r="Y1366" s="49">
        <v>1365</v>
      </c>
    </row>
    <row r="1367" spans="1:25">
      <c r="A1367" s="49" t="s">
        <v>61</v>
      </c>
      <c r="B1367" s="49" t="str">
        <f>IFERROR(IF(A1367="","",A1367&amp;COUNTIF(A$2:A1367,A1367)),"")</f>
        <v>洋書86</v>
      </c>
      <c r="C1367">
        <v>92</v>
      </c>
      <c r="D1367">
        <v>1366</v>
      </c>
      <c r="F1367" t="s">
        <v>60</v>
      </c>
      <c r="G1367" t="s">
        <v>7712</v>
      </c>
      <c r="H1367" t="s">
        <v>7713</v>
      </c>
      <c r="K1367" s="50">
        <v>9781265250065</v>
      </c>
      <c r="L1367" t="s">
        <v>7750</v>
      </c>
      <c r="M1367" s="49" t="s">
        <v>7751</v>
      </c>
      <c r="N1367" t="s">
        <v>8224</v>
      </c>
      <c r="O1367" s="49" t="s">
        <v>8242</v>
      </c>
      <c r="P1367" t="s">
        <v>8243</v>
      </c>
      <c r="Q1367" s="51">
        <v>9300</v>
      </c>
      <c r="R1367" s="51">
        <v>10230</v>
      </c>
      <c r="S1367" t="s">
        <v>8244</v>
      </c>
      <c r="T1367" s="17">
        <v>44743</v>
      </c>
      <c r="U1367" t="s">
        <v>8189</v>
      </c>
      <c r="V1367" t="s">
        <v>8245</v>
      </c>
      <c r="W1367" t="s">
        <v>8222</v>
      </c>
      <c r="X1367" t="s">
        <v>8246</v>
      </c>
      <c r="Y1367" s="49">
        <v>1366</v>
      </c>
    </row>
    <row r="1368" spans="1:25">
      <c r="A1368" s="49" t="s">
        <v>61</v>
      </c>
      <c r="B1368" s="49" t="str">
        <f>IFERROR(IF(A1368="","",A1368&amp;COUNTIF(A$2:A1368,A1368)),"")</f>
        <v>洋書87</v>
      </c>
      <c r="C1368">
        <v>92</v>
      </c>
      <c r="D1368">
        <v>1367</v>
      </c>
      <c r="F1368" t="s">
        <v>60</v>
      </c>
      <c r="G1368" t="s">
        <v>7712</v>
      </c>
      <c r="H1368" t="s">
        <v>7713</v>
      </c>
      <c r="K1368" s="50">
        <v>9781975153656</v>
      </c>
      <c r="L1368" t="s">
        <v>7750</v>
      </c>
      <c r="M1368" s="49" t="s">
        <v>7751</v>
      </c>
      <c r="N1368" t="s">
        <v>8209</v>
      </c>
      <c r="O1368" s="49" t="s">
        <v>8247</v>
      </c>
      <c r="P1368" t="s">
        <v>8248</v>
      </c>
      <c r="Q1368" s="51">
        <v>7300</v>
      </c>
      <c r="R1368" s="51">
        <v>8030</v>
      </c>
      <c r="S1368" t="s">
        <v>8249</v>
      </c>
      <c r="T1368" s="17">
        <v>44743</v>
      </c>
      <c r="U1368" t="s">
        <v>8250</v>
      </c>
      <c r="V1368" t="s">
        <v>8251</v>
      </c>
      <c r="W1368" t="s">
        <v>8222</v>
      </c>
      <c r="X1368" t="s">
        <v>8252</v>
      </c>
      <c r="Y1368" s="49">
        <v>1367</v>
      </c>
    </row>
    <row r="1369" spans="1:25">
      <c r="A1369" s="49" t="s">
        <v>61</v>
      </c>
      <c r="B1369" s="49" t="str">
        <f>IFERROR(IF(A1369="","",A1369&amp;COUNTIF(A$2:A1369,A1369)),"")</f>
        <v>洋書88</v>
      </c>
      <c r="C1369">
        <v>92</v>
      </c>
      <c r="D1369">
        <v>1368</v>
      </c>
      <c r="E1369" t="s">
        <v>84</v>
      </c>
      <c r="F1369" t="s">
        <v>60</v>
      </c>
      <c r="G1369" t="s">
        <v>7712</v>
      </c>
      <c r="H1369" t="s">
        <v>7713</v>
      </c>
      <c r="K1369" s="50">
        <v>9781319498504</v>
      </c>
      <c r="L1369" t="s">
        <v>7750</v>
      </c>
      <c r="M1369" s="49" t="s">
        <v>7751</v>
      </c>
      <c r="N1369" t="s">
        <v>8253</v>
      </c>
      <c r="O1369" s="49" t="s">
        <v>8254</v>
      </c>
      <c r="P1369" t="s">
        <v>8255</v>
      </c>
      <c r="Q1369" s="51">
        <v>13200</v>
      </c>
      <c r="R1369" s="51">
        <v>14520</v>
      </c>
      <c r="S1369" t="s">
        <v>8256</v>
      </c>
      <c r="T1369" s="17">
        <v>45047</v>
      </c>
      <c r="U1369" t="s">
        <v>8257</v>
      </c>
      <c r="V1369" t="s">
        <v>8258</v>
      </c>
      <c r="W1369" t="s">
        <v>8222</v>
      </c>
      <c r="X1369" t="s">
        <v>8259</v>
      </c>
      <c r="Y1369" s="49">
        <v>1368</v>
      </c>
    </row>
    <row r="1370" spans="1:25">
      <c r="A1370" s="49" t="s">
        <v>61</v>
      </c>
      <c r="B1370" s="49" t="str">
        <f>IFERROR(IF(A1370="","",A1370&amp;COUNTIF(A$2:A1370,A1370)),"")</f>
        <v>洋書89</v>
      </c>
      <c r="C1370">
        <v>92</v>
      </c>
      <c r="D1370">
        <v>1369</v>
      </c>
      <c r="F1370" t="s">
        <v>60</v>
      </c>
      <c r="G1370" t="s">
        <v>7712</v>
      </c>
      <c r="H1370" t="s">
        <v>7713</v>
      </c>
      <c r="K1370" s="50">
        <v>9781264258079</v>
      </c>
      <c r="L1370" t="s">
        <v>7750</v>
      </c>
      <c r="M1370" s="49" t="s">
        <v>7751</v>
      </c>
      <c r="N1370" t="s">
        <v>8224</v>
      </c>
      <c r="O1370" s="49" t="s">
        <v>8260</v>
      </c>
      <c r="P1370" t="s">
        <v>8261</v>
      </c>
      <c r="Q1370" s="51">
        <v>25500</v>
      </c>
      <c r="R1370" s="51">
        <v>28050</v>
      </c>
      <c r="S1370" t="s">
        <v>8262</v>
      </c>
      <c r="T1370" s="17">
        <v>44835</v>
      </c>
      <c r="U1370" t="s">
        <v>8263</v>
      </c>
      <c r="V1370" t="s">
        <v>8264</v>
      </c>
      <c r="W1370" t="s">
        <v>8222</v>
      </c>
      <c r="X1370" t="s">
        <v>8265</v>
      </c>
      <c r="Y1370" s="49">
        <v>1369</v>
      </c>
    </row>
    <row r="1371" spans="1:25">
      <c r="A1371" s="49" t="s">
        <v>61</v>
      </c>
      <c r="B1371" s="49" t="str">
        <f>IFERROR(IF(A1371="","",A1371&amp;COUNTIF(A$2:A1371,A1371)),"")</f>
        <v>洋書90</v>
      </c>
      <c r="C1371">
        <v>92</v>
      </c>
      <c r="D1371">
        <v>1370</v>
      </c>
      <c r="E1371" t="s">
        <v>84</v>
      </c>
      <c r="F1371" t="s">
        <v>60</v>
      </c>
      <c r="G1371" t="s">
        <v>7712</v>
      </c>
      <c r="H1371" t="s">
        <v>7713</v>
      </c>
      <c r="K1371" s="50">
        <v>9781975161538</v>
      </c>
      <c r="L1371" t="s">
        <v>7750</v>
      </c>
      <c r="M1371" s="49" t="s">
        <v>7751</v>
      </c>
      <c r="N1371" t="s">
        <v>8209</v>
      </c>
      <c r="O1371" s="49" t="s">
        <v>8266</v>
      </c>
      <c r="P1371" t="s">
        <v>8267</v>
      </c>
      <c r="Q1371" s="51">
        <v>49800</v>
      </c>
      <c r="R1371" s="51">
        <v>54780</v>
      </c>
      <c r="S1371" t="s">
        <v>8268</v>
      </c>
      <c r="T1371" s="17">
        <v>45108</v>
      </c>
      <c r="U1371" t="s">
        <v>8269</v>
      </c>
      <c r="V1371" t="s">
        <v>8270</v>
      </c>
      <c r="W1371" t="s">
        <v>8222</v>
      </c>
      <c r="X1371" t="s">
        <v>8271</v>
      </c>
      <c r="Y1371" s="49">
        <v>1370</v>
      </c>
    </row>
    <row r="1372" spans="1:25">
      <c r="A1372" s="49" t="s">
        <v>61</v>
      </c>
      <c r="B1372" s="49" t="str">
        <f>IFERROR(IF(A1372="","",A1372&amp;COUNTIF(A$2:A1372,A1372)),"")</f>
        <v>洋書91</v>
      </c>
      <c r="C1372">
        <v>92</v>
      </c>
      <c r="D1372">
        <v>1371</v>
      </c>
      <c r="F1372" t="s">
        <v>60</v>
      </c>
      <c r="G1372" t="s">
        <v>7712</v>
      </c>
      <c r="H1372" t="s">
        <v>7713</v>
      </c>
      <c r="K1372" s="50">
        <v>9781975174491</v>
      </c>
      <c r="L1372" t="s">
        <v>7750</v>
      </c>
      <c r="M1372" s="49" t="s">
        <v>7751</v>
      </c>
      <c r="N1372" t="s">
        <v>8209</v>
      </c>
      <c r="O1372" s="49" t="s">
        <v>8272</v>
      </c>
      <c r="P1372" t="s">
        <v>8273</v>
      </c>
      <c r="Q1372" s="51">
        <v>53200</v>
      </c>
      <c r="R1372" s="51">
        <v>58520</v>
      </c>
      <c r="S1372" t="s">
        <v>8274</v>
      </c>
      <c r="T1372" s="17">
        <v>44896</v>
      </c>
      <c r="U1372" t="s">
        <v>8275</v>
      </c>
      <c r="V1372" t="s">
        <v>8276</v>
      </c>
      <c r="W1372" t="s">
        <v>8222</v>
      </c>
      <c r="X1372" t="s">
        <v>8277</v>
      </c>
      <c r="Y1372" s="49">
        <v>1371</v>
      </c>
    </row>
    <row r="1373" spans="1:25">
      <c r="A1373" s="49" t="s">
        <v>61</v>
      </c>
      <c r="B1373" s="49" t="str">
        <f>IFERROR(IF(A1373="","",A1373&amp;COUNTIF(A$2:A1373,A1373)),"")</f>
        <v>洋書92</v>
      </c>
      <c r="C1373">
        <v>92</v>
      </c>
      <c r="D1373">
        <v>1372</v>
      </c>
      <c r="E1373" t="s">
        <v>84</v>
      </c>
      <c r="F1373" t="s">
        <v>60</v>
      </c>
      <c r="G1373" t="s">
        <v>7712</v>
      </c>
      <c r="H1373" t="s">
        <v>7713</v>
      </c>
      <c r="K1373" s="50">
        <v>9781683674290</v>
      </c>
      <c r="L1373" t="s">
        <v>7750</v>
      </c>
      <c r="M1373" s="49" t="s">
        <v>7751</v>
      </c>
      <c r="N1373" t="s">
        <v>8278</v>
      </c>
      <c r="O1373" s="49" t="s">
        <v>8279</v>
      </c>
      <c r="P1373" t="s">
        <v>8280</v>
      </c>
      <c r="Q1373" s="51">
        <v>63800</v>
      </c>
      <c r="R1373" s="51">
        <v>70180</v>
      </c>
      <c r="S1373" t="s">
        <v>8281</v>
      </c>
      <c r="T1373" s="17">
        <v>45170</v>
      </c>
      <c r="U1373" t="s">
        <v>8282</v>
      </c>
      <c r="V1373" t="s">
        <v>8283</v>
      </c>
      <c r="W1373" t="s">
        <v>8222</v>
      </c>
      <c r="X1373" t="s">
        <v>8284</v>
      </c>
      <c r="Y1373" s="49">
        <v>1372</v>
      </c>
    </row>
    <row r="1374" spans="1:25">
      <c r="A1374" s="49" t="s">
        <v>61</v>
      </c>
      <c r="B1374" s="49" t="str">
        <f>IFERROR(IF(A1374="","",A1374&amp;COUNTIF(A$2:A1374,A1374)),"")</f>
        <v>洋書93</v>
      </c>
      <c r="C1374">
        <v>93</v>
      </c>
      <c r="D1374">
        <v>1373</v>
      </c>
      <c r="F1374" t="s">
        <v>60</v>
      </c>
      <c r="G1374" t="s">
        <v>7712</v>
      </c>
      <c r="H1374" t="s">
        <v>7713</v>
      </c>
      <c r="K1374" s="50">
        <v>9781975112608</v>
      </c>
      <c r="L1374" t="s">
        <v>7750</v>
      </c>
      <c r="M1374" s="49" t="s">
        <v>7751</v>
      </c>
      <c r="N1374" t="s">
        <v>8209</v>
      </c>
      <c r="O1374" s="49" t="s">
        <v>8285</v>
      </c>
      <c r="P1374" t="s">
        <v>8286</v>
      </c>
      <c r="Q1374" s="51">
        <v>20000</v>
      </c>
      <c r="R1374" s="51">
        <v>22000</v>
      </c>
      <c r="S1374" t="s">
        <v>8287</v>
      </c>
      <c r="T1374" s="17">
        <v>44805</v>
      </c>
      <c r="U1374" t="s">
        <v>8166</v>
      </c>
      <c r="V1374" t="s">
        <v>8288</v>
      </c>
      <c r="W1374" t="s">
        <v>8222</v>
      </c>
      <c r="X1374" t="s">
        <v>8289</v>
      </c>
      <c r="Y1374" s="49">
        <v>1373</v>
      </c>
    </row>
    <row r="1375" spans="1:25">
      <c r="A1375" s="49" t="s">
        <v>61</v>
      </c>
      <c r="B1375" s="49" t="str">
        <f>IFERROR(IF(A1375="","",A1375&amp;COUNTIF(A$2:A1375,A1375)),"")</f>
        <v>洋書94</v>
      </c>
      <c r="C1375">
        <v>93</v>
      </c>
      <c r="D1375">
        <v>1374</v>
      </c>
      <c r="E1375" t="s">
        <v>84</v>
      </c>
      <c r="F1375" t="s">
        <v>60</v>
      </c>
      <c r="G1375" t="s">
        <v>7712</v>
      </c>
      <c r="H1375" t="s">
        <v>7713</v>
      </c>
      <c r="K1375" s="50">
        <v>9781975112516</v>
      </c>
      <c r="L1375" t="s">
        <v>7750</v>
      </c>
      <c r="M1375" s="49" t="s">
        <v>7751</v>
      </c>
      <c r="N1375" t="s">
        <v>8209</v>
      </c>
      <c r="O1375" s="49" t="s">
        <v>8290</v>
      </c>
      <c r="P1375" t="s">
        <v>8291</v>
      </c>
      <c r="Q1375" s="51">
        <v>18700</v>
      </c>
      <c r="R1375" s="51">
        <v>20570</v>
      </c>
      <c r="S1375" t="s">
        <v>8292</v>
      </c>
      <c r="T1375" s="17">
        <v>45078</v>
      </c>
      <c r="U1375" t="s">
        <v>8293</v>
      </c>
      <c r="V1375" t="s">
        <v>8294</v>
      </c>
      <c r="W1375" t="s">
        <v>8222</v>
      </c>
      <c r="X1375" t="s">
        <v>8295</v>
      </c>
      <c r="Y1375" s="49">
        <v>1374</v>
      </c>
    </row>
    <row r="1376" spans="1:25">
      <c r="A1376" s="49" t="s">
        <v>61</v>
      </c>
      <c r="B1376" s="49" t="str">
        <f>IFERROR(IF(A1376="","",A1376&amp;COUNTIF(A$2:A1376,A1376)),"")</f>
        <v>洋書95</v>
      </c>
      <c r="C1376">
        <v>93</v>
      </c>
      <c r="D1376">
        <v>1375</v>
      </c>
      <c r="E1376" t="s">
        <v>84</v>
      </c>
      <c r="F1376" t="s">
        <v>60</v>
      </c>
      <c r="G1376" t="s">
        <v>7712</v>
      </c>
      <c r="H1376" t="s">
        <v>7713</v>
      </c>
      <c r="K1376" s="50">
        <v>9780443105197</v>
      </c>
      <c r="L1376" t="s">
        <v>7750</v>
      </c>
      <c r="M1376" s="49" t="s">
        <v>7751</v>
      </c>
      <c r="N1376" t="s">
        <v>8216</v>
      </c>
      <c r="O1376" s="49" t="s">
        <v>8296</v>
      </c>
      <c r="P1376" t="s">
        <v>8297</v>
      </c>
      <c r="Q1376" s="51">
        <v>11000</v>
      </c>
      <c r="R1376" s="51">
        <v>12100</v>
      </c>
      <c r="S1376" t="s">
        <v>8298</v>
      </c>
      <c r="T1376" s="17">
        <v>45047</v>
      </c>
      <c r="U1376" t="s">
        <v>8299</v>
      </c>
      <c r="V1376" t="s">
        <v>8300</v>
      </c>
      <c r="W1376" t="s">
        <v>8222</v>
      </c>
      <c r="X1376" t="s">
        <v>8301</v>
      </c>
      <c r="Y1376" s="49">
        <v>1375</v>
      </c>
    </row>
    <row r="1377" spans="1:25">
      <c r="A1377" s="49" t="s">
        <v>61</v>
      </c>
      <c r="B1377" s="49" t="str">
        <f>IFERROR(IF(A1377="","",A1377&amp;COUNTIF(A$2:A1377,A1377)),"")</f>
        <v>洋書96</v>
      </c>
      <c r="C1377">
        <v>93</v>
      </c>
      <c r="D1377">
        <v>1376</v>
      </c>
      <c r="F1377" t="s">
        <v>60</v>
      </c>
      <c r="G1377" t="s">
        <v>7712</v>
      </c>
      <c r="H1377" t="s">
        <v>7713</v>
      </c>
      <c r="K1377" s="50">
        <v>9780393884913</v>
      </c>
      <c r="L1377" t="s">
        <v>7750</v>
      </c>
      <c r="M1377" s="49" t="s">
        <v>7751</v>
      </c>
      <c r="N1377" t="s">
        <v>8169</v>
      </c>
      <c r="O1377" s="49" t="s">
        <v>8302</v>
      </c>
      <c r="P1377" t="s">
        <v>8303</v>
      </c>
      <c r="Q1377" s="51">
        <v>12100</v>
      </c>
      <c r="R1377" s="51">
        <v>13310</v>
      </c>
      <c r="S1377" t="s">
        <v>8304</v>
      </c>
      <c r="T1377" s="17">
        <v>44743</v>
      </c>
      <c r="U1377" t="s">
        <v>8305</v>
      </c>
      <c r="V1377" t="s">
        <v>8306</v>
      </c>
      <c r="W1377" t="s">
        <v>8222</v>
      </c>
      <c r="X1377" t="s">
        <v>8307</v>
      </c>
      <c r="Y1377" s="49">
        <v>1376</v>
      </c>
    </row>
    <row r="1378" spans="1:25">
      <c r="A1378" s="49" t="s">
        <v>61</v>
      </c>
      <c r="B1378" s="49" t="str">
        <f>IFERROR(IF(A1378="","",A1378&amp;COUNTIF(A$2:A1378,A1378)),"")</f>
        <v>洋書97</v>
      </c>
      <c r="C1378">
        <v>93</v>
      </c>
      <c r="D1378">
        <v>1377</v>
      </c>
      <c r="E1378" t="s">
        <v>84</v>
      </c>
      <c r="F1378" t="s">
        <v>60</v>
      </c>
      <c r="G1378" t="s">
        <v>7712</v>
      </c>
      <c r="H1378" t="s">
        <v>7713</v>
      </c>
      <c r="K1378" s="50">
        <v>9780323930383</v>
      </c>
      <c r="L1378" t="s">
        <v>7750</v>
      </c>
      <c r="M1378" s="49" t="s">
        <v>7751</v>
      </c>
      <c r="N1378" t="s">
        <v>8216</v>
      </c>
      <c r="O1378" s="49" t="s">
        <v>8308</v>
      </c>
      <c r="P1378" t="s">
        <v>8309</v>
      </c>
      <c r="Q1378" s="51">
        <v>29700</v>
      </c>
      <c r="R1378" s="51">
        <v>32670</v>
      </c>
      <c r="S1378" t="s">
        <v>8310</v>
      </c>
      <c r="T1378" s="17">
        <v>45139</v>
      </c>
      <c r="U1378" t="s">
        <v>8311</v>
      </c>
      <c r="V1378" t="s">
        <v>8312</v>
      </c>
      <c r="W1378" t="s">
        <v>8222</v>
      </c>
      <c r="X1378" t="s">
        <v>8313</v>
      </c>
      <c r="Y1378" s="49">
        <v>1377</v>
      </c>
    </row>
    <row r="1379" spans="1:25">
      <c r="A1379" s="49" t="s">
        <v>61</v>
      </c>
      <c r="B1379" s="49" t="str">
        <f>IFERROR(IF(A1379="","",A1379&amp;COUNTIF(A$2:A1379,A1379)),"")</f>
        <v>洋書98</v>
      </c>
      <c r="C1379">
        <v>93</v>
      </c>
      <c r="D1379">
        <v>1378</v>
      </c>
      <c r="F1379" t="s">
        <v>60</v>
      </c>
      <c r="G1379" t="s">
        <v>7712</v>
      </c>
      <c r="H1379" t="s">
        <v>7713</v>
      </c>
      <c r="K1379" s="50">
        <v>9781264285846</v>
      </c>
      <c r="L1379" t="s">
        <v>7750</v>
      </c>
      <c r="M1379" s="49" t="s">
        <v>7751</v>
      </c>
      <c r="N1379" t="s">
        <v>8224</v>
      </c>
      <c r="O1379" s="49" t="s">
        <v>8314</v>
      </c>
      <c r="P1379" t="s">
        <v>8315</v>
      </c>
      <c r="Q1379" s="51">
        <v>29800</v>
      </c>
      <c r="R1379" s="51">
        <v>32780</v>
      </c>
      <c r="S1379" t="s">
        <v>8316</v>
      </c>
      <c r="T1379" s="17">
        <v>44621</v>
      </c>
      <c r="U1379" t="s">
        <v>8317</v>
      </c>
      <c r="V1379" t="s">
        <v>8318</v>
      </c>
      <c r="W1379" t="s">
        <v>8222</v>
      </c>
      <c r="X1379" t="s">
        <v>8319</v>
      </c>
      <c r="Y1379" s="49">
        <v>1378</v>
      </c>
    </row>
    <row r="1380" spans="1:25">
      <c r="A1380" s="49" t="s">
        <v>61</v>
      </c>
      <c r="B1380" s="49" t="str">
        <f>IFERROR(IF(A1380="","",A1380&amp;COUNTIF(A$2:A1380,A1380)),"")</f>
        <v>洋書99</v>
      </c>
      <c r="C1380">
        <v>93</v>
      </c>
      <c r="D1380">
        <v>1379</v>
      </c>
      <c r="F1380" t="s">
        <v>60</v>
      </c>
      <c r="G1380" t="s">
        <v>7712</v>
      </c>
      <c r="H1380" t="s">
        <v>7713</v>
      </c>
      <c r="K1380" s="50">
        <v>9781975190620</v>
      </c>
      <c r="L1380" t="s">
        <v>7750</v>
      </c>
      <c r="M1380" s="49" t="s">
        <v>7751</v>
      </c>
      <c r="N1380" t="s">
        <v>8209</v>
      </c>
      <c r="O1380" s="49" t="s">
        <v>8320</v>
      </c>
      <c r="P1380" t="s">
        <v>8321</v>
      </c>
      <c r="Q1380" s="51">
        <v>10700</v>
      </c>
      <c r="R1380" s="51">
        <v>11770</v>
      </c>
      <c r="S1380" t="s">
        <v>8322</v>
      </c>
      <c r="T1380" s="17">
        <v>44866</v>
      </c>
      <c r="U1380" t="s">
        <v>8323</v>
      </c>
      <c r="V1380" t="s">
        <v>8324</v>
      </c>
      <c r="W1380" t="s">
        <v>8222</v>
      </c>
      <c r="X1380" t="s">
        <v>8325</v>
      </c>
      <c r="Y1380" s="49">
        <v>1379</v>
      </c>
    </row>
    <row r="1381" spans="1:25">
      <c r="A1381" s="49" t="s">
        <v>61</v>
      </c>
      <c r="B1381" s="49" t="str">
        <f>IFERROR(IF(A1381="","",A1381&amp;COUNTIF(A$2:A1381,A1381)),"")</f>
        <v>洋書100</v>
      </c>
      <c r="C1381">
        <v>93</v>
      </c>
      <c r="D1381">
        <v>1380</v>
      </c>
      <c r="E1381" t="s">
        <v>84</v>
      </c>
      <c r="F1381" t="s">
        <v>60</v>
      </c>
      <c r="G1381" t="s">
        <v>7712</v>
      </c>
      <c r="H1381" t="s">
        <v>7713</v>
      </c>
      <c r="K1381" s="50">
        <v>9781119875970</v>
      </c>
      <c r="L1381" t="s">
        <v>7750</v>
      </c>
      <c r="M1381" s="49" t="s">
        <v>7751</v>
      </c>
      <c r="N1381" t="s">
        <v>7766</v>
      </c>
      <c r="O1381" s="49" t="s">
        <v>8326</v>
      </c>
      <c r="P1381" t="s">
        <v>8327</v>
      </c>
      <c r="Q1381" s="51">
        <v>70400</v>
      </c>
      <c r="R1381" s="51">
        <v>77440</v>
      </c>
      <c r="S1381" t="s">
        <v>8328</v>
      </c>
      <c r="T1381" s="17">
        <v>45139</v>
      </c>
      <c r="U1381" t="s">
        <v>8136</v>
      </c>
      <c r="V1381" t="s">
        <v>8329</v>
      </c>
      <c r="W1381" t="s">
        <v>8222</v>
      </c>
      <c r="X1381" t="s">
        <v>8330</v>
      </c>
      <c r="Y1381" s="49">
        <v>1380</v>
      </c>
    </row>
    <row r="1382" spans="1:25">
      <c r="A1382" s="49" t="s">
        <v>61</v>
      </c>
      <c r="B1382" s="49" t="str">
        <f>IFERROR(IF(A1382="","",A1382&amp;COUNTIF(A$2:A1382,A1382)),"")</f>
        <v>洋書101</v>
      </c>
      <c r="C1382">
        <v>93</v>
      </c>
      <c r="D1382">
        <v>1381</v>
      </c>
      <c r="F1382" t="s">
        <v>60</v>
      </c>
      <c r="G1382" t="s">
        <v>7712</v>
      </c>
      <c r="H1382" t="s">
        <v>7713</v>
      </c>
      <c r="K1382" s="50">
        <v>9781975184742</v>
      </c>
      <c r="L1382" t="s">
        <v>7750</v>
      </c>
      <c r="M1382" s="49" t="s">
        <v>7751</v>
      </c>
      <c r="N1382" t="s">
        <v>8209</v>
      </c>
      <c r="O1382" s="49" t="s">
        <v>8331</v>
      </c>
      <c r="P1382" t="s">
        <v>8332</v>
      </c>
      <c r="Q1382" s="51">
        <v>47800</v>
      </c>
      <c r="R1382" s="51">
        <v>52580</v>
      </c>
      <c r="S1382" t="s">
        <v>8333</v>
      </c>
      <c r="T1382" s="17">
        <v>44896</v>
      </c>
      <c r="U1382" t="s">
        <v>8334</v>
      </c>
      <c r="V1382" t="s">
        <v>8335</v>
      </c>
      <c r="W1382" t="s">
        <v>8222</v>
      </c>
      <c r="X1382" t="s">
        <v>8336</v>
      </c>
      <c r="Y1382" s="49">
        <v>1381</v>
      </c>
    </row>
    <row r="1383" spans="1:25">
      <c r="A1383" s="49" t="s">
        <v>61</v>
      </c>
      <c r="B1383" s="49" t="str">
        <f>IFERROR(IF(A1383="","",A1383&amp;COUNTIF(A$2:A1383,A1383)),"")</f>
        <v>洋書102</v>
      </c>
      <c r="C1383">
        <v>93</v>
      </c>
      <c r="D1383">
        <v>1382</v>
      </c>
      <c r="E1383" t="s">
        <v>84</v>
      </c>
      <c r="F1383" t="s">
        <v>60</v>
      </c>
      <c r="G1383" t="s">
        <v>7712</v>
      </c>
      <c r="H1383" t="s">
        <v>7713</v>
      </c>
      <c r="K1383" s="50">
        <v>9789283245100</v>
      </c>
      <c r="L1383" t="s">
        <v>7750</v>
      </c>
      <c r="M1383" s="49" t="s">
        <v>7751</v>
      </c>
      <c r="N1383" t="s">
        <v>8337</v>
      </c>
      <c r="O1383" s="49" t="s">
        <v>8338</v>
      </c>
      <c r="P1383" t="s">
        <v>8339</v>
      </c>
      <c r="Q1383" s="51">
        <v>41500</v>
      </c>
      <c r="R1383" s="51">
        <v>45650</v>
      </c>
      <c r="S1383" t="s">
        <v>8340</v>
      </c>
      <c r="T1383" s="17">
        <v>45108</v>
      </c>
      <c r="U1383" t="s">
        <v>8341</v>
      </c>
      <c r="V1383" t="s">
        <v>8342</v>
      </c>
      <c r="W1383" t="s">
        <v>8222</v>
      </c>
      <c r="X1383" t="s">
        <v>8343</v>
      </c>
      <c r="Y1383" s="49">
        <v>1382</v>
      </c>
    </row>
    <row r="1384" spans="1:25">
      <c r="A1384" s="49" t="s">
        <v>61</v>
      </c>
      <c r="B1384" s="49" t="str">
        <f>IFERROR(IF(A1384="","",A1384&amp;COUNTIF(A$2:A1384,A1384)),"")</f>
        <v>洋書103</v>
      </c>
      <c r="C1384">
        <v>93</v>
      </c>
      <c r="D1384">
        <v>1383</v>
      </c>
      <c r="F1384" t="s">
        <v>60</v>
      </c>
      <c r="G1384" t="s">
        <v>7712</v>
      </c>
      <c r="H1384" t="s">
        <v>7713</v>
      </c>
      <c r="K1384" s="50">
        <v>9789283245124</v>
      </c>
      <c r="L1384" t="s">
        <v>7750</v>
      </c>
      <c r="M1384" s="49" t="s">
        <v>7751</v>
      </c>
      <c r="N1384" t="s">
        <v>8337</v>
      </c>
      <c r="O1384" s="49" t="s">
        <v>8344</v>
      </c>
      <c r="P1384" t="s">
        <v>8339</v>
      </c>
      <c r="Q1384" s="51">
        <v>23650</v>
      </c>
      <c r="R1384" s="51">
        <v>26015</v>
      </c>
      <c r="S1384" t="s">
        <v>8345</v>
      </c>
      <c r="T1384" s="17">
        <v>44743</v>
      </c>
      <c r="U1384" t="s">
        <v>8346</v>
      </c>
      <c r="V1384" t="s">
        <v>8347</v>
      </c>
      <c r="W1384" t="s">
        <v>8222</v>
      </c>
      <c r="X1384" t="s">
        <v>8348</v>
      </c>
      <c r="Y1384" s="49">
        <v>1383</v>
      </c>
    </row>
    <row r="1385" spans="1:25">
      <c r="A1385" s="49" t="s">
        <v>61</v>
      </c>
      <c r="B1385" s="49" t="str">
        <f>IFERROR(IF(A1385="","",A1385&amp;COUNTIF(A$2:A1385,A1385)),"")</f>
        <v>洋書104</v>
      </c>
      <c r="C1385">
        <v>93</v>
      </c>
      <c r="D1385">
        <v>1384</v>
      </c>
      <c r="E1385" t="s">
        <v>84</v>
      </c>
      <c r="F1385" t="s">
        <v>60</v>
      </c>
      <c r="G1385" t="s">
        <v>7712</v>
      </c>
      <c r="H1385" t="s">
        <v>7713</v>
      </c>
      <c r="K1385" s="50">
        <v>9781933477275</v>
      </c>
      <c r="L1385" t="s">
        <v>7750</v>
      </c>
      <c r="M1385" s="49" t="s">
        <v>7751</v>
      </c>
      <c r="N1385" t="s">
        <v>8349</v>
      </c>
      <c r="O1385" s="49" t="s">
        <v>8350</v>
      </c>
      <c r="P1385" t="s">
        <v>8351</v>
      </c>
      <c r="Q1385" s="51">
        <v>43100</v>
      </c>
      <c r="R1385" s="51">
        <v>47410</v>
      </c>
      <c r="S1385" t="s">
        <v>8352</v>
      </c>
      <c r="T1385" s="17">
        <v>45017</v>
      </c>
      <c r="U1385" t="s">
        <v>8353</v>
      </c>
      <c r="V1385" t="s">
        <v>8354</v>
      </c>
      <c r="W1385" t="s">
        <v>8222</v>
      </c>
      <c r="X1385" t="s">
        <v>8355</v>
      </c>
      <c r="Y1385" s="49">
        <v>1384</v>
      </c>
    </row>
    <row r="1386" spans="1:25">
      <c r="A1386" s="49" t="s">
        <v>61</v>
      </c>
      <c r="B1386" s="49" t="str">
        <f>IFERROR(IF(A1386="","",A1386&amp;COUNTIF(A$2:A1386,A1386)),"")</f>
        <v>洋書105</v>
      </c>
      <c r="C1386">
        <v>93</v>
      </c>
      <c r="D1386">
        <v>1385</v>
      </c>
      <c r="F1386" t="s">
        <v>60</v>
      </c>
      <c r="G1386" t="s">
        <v>7712</v>
      </c>
      <c r="H1386" t="s">
        <v>7713</v>
      </c>
      <c r="K1386" s="50">
        <v>9781259642234</v>
      </c>
      <c r="L1386" t="s">
        <v>7750</v>
      </c>
      <c r="M1386" s="49" t="s">
        <v>7751</v>
      </c>
      <c r="N1386" t="s">
        <v>8224</v>
      </c>
      <c r="O1386" s="49" t="s">
        <v>8356</v>
      </c>
      <c r="P1386" t="s">
        <v>8357</v>
      </c>
      <c r="Q1386" s="51">
        <v>24100</v>
      </c>
      <c r="R1386" s="51">
        <v>26510</v>
      </c>
      <c r="S1386" t="s">
        <v>8358</v>
      </c>
      <c r="T1386" s="17">
        <v>44256</v>
      </c>
      <c r="U1386" t="s">
        <v>8359</v>
      </c>
      <c r="V1386" t="s">
        <v>8360</v>
      </c>
      <c r="W1386" t="s">
        <v>8222</v>
      </c>
      <c r="X1386" t="s">
        <v>8361</v>
      </c>
      <c r="Y1386" s="49">
        <v>1385</v>
      </c>
    </row>
    <row r="1387" spans="1:25">
      <c r="A1387" s="49" t="s">
        <v>61</v>
      </c>
      <c r="B1387" s="49" t="str">
        <f>IFERROR(IF(A1387="","",A1387&amp;COUNTIF(A$2:A1387,A1387)),"")</f>
        <v>洋書106</v>
      </c>
      <c r="C1387">
        <v>93</v>
      </c>
      <c r="D1387">
        <v>1386</v>
      </c>
      <c r="E1387" t="s">
        <v>84</v>
      </c>
      <c r="F1387" t="s">
        <v>60</v>
      </c>
      <c r="G1387" t="s">
        <v>7712</v>
      </c>
      <c r="H1387" t="s">
        <v>7713</v>
      </c>
      <c r="K1387" s="50">
        <v>9780197572511</v>
      </c>
      <c r="L1387" t="s">
        <v>7750</v>
      </c>
      <c r="M1387" s="49" t="s">
        <v>7751</v>
      </c>
      <c r="N1387" t="s">
        <v>7773</v>
      </c>
      <c r="O1387" s="49" t="s">
        <v>8362</v>
      </c>
      <c r="P1387" t="s">
        <v>8363</v>
      </c>
      <c r="Q1387" s="51">
        <v>19600</v>
      </c>
      <c r="R1387" s="51">
        <v>21560</v>
      </c>
      <c r="S1387" t="s">
        <v>8364</v>
      </c>
      <c r="T1387" s="17">
        <v>45231</v>
      </c>
      <c r="U1387" t="s">
        <v>8365</v>
      </c>
      <c r="V1387" t="s">
        <v>8366</v>
      </c>
      <c r="W1387" t="s">
        <v>8222</v>
      </c>
      <c r="X1387" t="s">
        <v>8367</v>
      </c>
      <c r="Y1387" s="49">
        <v>1386</v>
      </c>
    </row>
    <row r="1388" spans="1:25">
      <c r="A1388" s="49" t="s">
        <v>61</v>
      </c>
      <c r="B1388" s="49" t="str">
        <f>IFERROR(IF(A1388="","",A1388&amp;COUNTIF(A$2:A1388,A1388)),"")</f>
        <v>洋書107</v>
      </c>
      <c r="C1388">
        <v>93</v>
      </c>
      <c r="D1388">
        <v>1387</v>
      </c>
      <c r="E1388" t="s">
        <v>84</v>
      </c>
      <c r="F1388" t="s">
        <v>60</v>
      </c>
      <c r="G1388" t="s">
        <v>7712</v>
      </c>
      <c r="H1388" t="s">
        <v>7713</v>
      </c>
      <c r="K1388" s="50">
        <v>9780197751268</v>
      </c>
      <c r="L1388" t="s">
        <v>7750</v>
      </c>
      <c r="M1388" s="49" t="s">
        <v>7751</v>
      </c>
      <c r="N1388" t="s">
        <v>7773</v>
      </c>
      <c r="O1388" s="49" t="s">
        <v>8368</v>
      </c>
      <c r="P1388" t="s">
        <v>8369</v>
      </c>
      <c r="Q1388" s="51">
        <v>27500</v>
      </c>
      <c r="R1388" s="51">
        <v>30250</v>
      </c>
      <c r="S1388" t="s">
        <v>8370</v>
      </c>
      <c r="T1388" s="17">
        <v>45231</v>
      </c>
      <c r="U1388" t="s">
        <v>8371</v>
      </c>
      <c r="V1388" t="s">
        <v>8372</v>
      </c>
      <c r="W1388" t="s">
        <v>8222</v>
      </c>
      <c r="X1388" t="s">
        <v>8373</v>
      </c>
      <c r="Y1388" s="49">
        <v>1387</v>
      </c>
    </row>
    <row r="1389" spans="1:25">
      <c r="A1389" s="49" t="s">
        <v>61</v>
      </c>
      <c r="B1389" s="49" t="str">
        <f>IFERROR(IF(A1389="","",A1389&amp;COUNTIF(A$2:A1389,A1389)),"")</f>
        <v>洋書108</v>
      </c>
      <c r="C1389">
        <v>93</v>
      </c>
      <c r="D1389">
        <v>1388</v>
      </c>
      <c r="E1389" t="s">
        <v>84</v>
      </c>
      <c r="F1389" t="s">
        <v>60</v>
      </c>
      <c r="G1389" t="s">
        <v>7712</v>
      </c>
      <c r="H1389" t="s">
        <v>7713</v>
      </c>
      <c r="K1389" s="50">
        <v>9781119904694</v>
      </c>
      <c r="L1389" t="s">
        <v>7750</v>
      </c>
      <c r="M1389" s="49" t="s">
        <v>7751</v>
      </c>
      <c r="N1389" t="s">
        <v>7766</v>
      </c>
      <c r="O1389" s="49" t="s">
        <v>8374</v>
      </c>
      <c r="P1389" t="s">
        <v>8375</v>
      </c>
      <c r="Q1389" s="51">
        <v>9200</v>
      </c>
      <c r="R1389" s="51">
        <v>10120</v>
      </c>
      <c r="S1389" t="s">
        <v>8376</v>
      </c>
      <c r="T1389" s="17">
        <v>45047</v>
      </c>
      <c r="U1389" t="s">
        <v>8250</v>
      </c>
      <c r="V1389" t="s">
        <v>8377</v>
      </c>
      <c r="W1389" t="s">
        <v>8222</v>
      </c>
      <c r="X1389" t="s">
        <v>8378</v>
      </c>
      <c r="Y1389" s="49">
        <v>1388</v>
      </c>
    </row>
    <row r="1390" spans="1:25">
      <c r="A1390" s="49" t="s">
        <v>61</v>
      </c>
      <c r="B1390" s="49" t="str">
        <f>IFERROR(IF(A1390="","",A1390&amp;COUNTIF(A$2:A1390,A1390)),"")</f>
        <v>洋書109</v>
      </c>
      <c r="C1390">
        <v>94</v>
      </c>
      <c r="D1390">
        <v>1389</v>
      </c>
      <c r="E1390" t="s">
        <v>84</v>
      </c>
      <c r="F1390" t="s">
        <v>60</v>
      </c>
      <c r="G1390" t="s">
        <v>7712</v>
      </c>
      <c r="H1390" t="s">
        <v>7713</v>
      </c>
      <c r="K1390" s="50">
        <v>9781264264520</v>
      </c>
      <c r="L1390" t="s">
        <v>7750</v>
      </c>
      <c r="M1390" s="49" t="s">
        <v>7751</v>
      </c>
      <c r="N1390" t="s">
        <v>8224</v>
      </c>
      <c r="O1390" s="49" t="s">
        <v>8379</v>
      </c>
      <c r="P1390" t="s">
        <v>8380</v>
      </c>
      <c r="Q1390" s="51">
        <v>29000</v>
      </c>
      <c r="R1390" s="51">
        <v>31900</v>
      </c>
      <c r="S1390" t="s">
        <v>8381</v>
      </c>
      <c r="T1390" s="17">
        <v>45047</v>
      </c>
      <c r="U1390" t="s">
        <v>8382</v>
      </c>
      <c r="V1390" t="s">
        <v>8383</v>
      </c>
      <c r="W1390" t="s">
        <v>8222</v>
      </c>
      <c r="X1390" t="s">
        <v>8384</v>
      </c>
      <c r="Y1390" s="49">
        <v>1389</v>
      </c>
    </row>
    <row r="1391" spans="1:25">
      <c r="A1391" s="49" t="s">
        <v>61</v>
      </c>
      <c r="B1391" s="49" t="str">
        <f>IFERROR(IF(A1391="","",A1391&amp;COUNTIF(A$2:A1391,A1391)),"")</f>
        <v>洋書110</v>
      </c>
      <c r="C1391">
        <v>94</v>
      </c>
      <c r="D1391">
        <v>1390</v>
      </c>
      <c r="F1391" t="s">
        <v>60</v>
      </c>
      <c r="G1391" t="s">
        <v>7712</v>
      </c>
      <c r="H1391" t="s">
        <v>7713</v>
      </c>
      <c r="K1391" s="50">
        <v>9781975188870</v>
      </c>
      <c r="L1391" t="s">
        <v>7750</v>
      </c>
      <c r="M1391" s="49" t="s">
        <v>7751</v>
      </c>
      <c r="N1391" t="s">
        <v>8209</v>
      </c>
      <c r="O1391" s="49" t="s">
        <v>8385</v>
      </c>
      <c r="P1391" t="s">
        <v>8386</v>
      </c>
      <c r="Q1391" s="51">
        <v>8300</v>
      </c>
      <c r="R1391" s="51">
        <v>9130</v>
      </c>
      <c r="S1391" t="s">
        <v>8387</v>
      </c>
      <c r="T1391" s="17">
        <v>44470</v>
      </c>
      <c r="U1391" t="s">
        <v>8388</v>
      </c>
      <c r="V1391" t="s">
        <v>8389</v>
      </c>
      <c r="W1391" t="s">
        <v>8222</v>
      </c>
      <c r="X1391" t="s">
        <v>8390</v>
      </c>
      <c r="Y1391" s="49">
        <v>1390</v>
      </c>
    </row>
    <row r="1392" spans="1:25">
      <c r="A1392" s="49" t="s">
        <v>61</v>
      </c>
      <c r="B1392" s="49" t="str">
        <f>IFERROR(IF(A1392="","",A1392&amp;COUNTIF(A$2:A1392,A1392)),"")</f>
        <v>洋書111</v>
      </c>
      <c r="C1392">
        <v>94</v>
      </c>
      <c r="D1392">
        <v>1391</v>
      </c>
      <c r="E1392" t="s">
        <v>84</v>
      </c>
      <c r="F1392" t="s">
        <v>60</v>
      </c>
      <c r="G1392" t="s">
        <v>7712</v>
      </c>
      <c r="H1392" t="s">
        <v>7713</v>
      </c>
      <c r="K1392" s="50">
        <v>9780323795159</v>
      </c>
      <c r="L1392" t="s">
        <v>7750</v>
      </c>
      <c r="M1392" s="49" t="s">
        <v>7751</v>
      </c>
      <c r="N1392" t="s">
        <v>8216</v>
      </c>
      <c r="O1392" s="49" t="s">
        <v>8391</v>
      </c>
      <c r="P1392" t="s">
        <v>8392</v>
      </c>
      <c r="Q1392" s="51">
        <v>52550</v>
      </c>
      <c r="R1392" s="51">
        <v>57805</v>
      </c>
      <c r="S1392" t="s">
        <v>8393</v>
      </c>
      <c r="T1392" s="17">
        <v>44927</v>
      </c>
      <c r="U1392" t="s">
        <v>8136</v>
      </c>
      <c r="V1392" t="s">
        <v>8394</v>
      </c>
      <c r="W1392" t="s">
        <v>8222</v>
      </c>
      <c r="X1392" t="s">
        <v>8395</v>
      </c>
      <c r="Y1392" s="49">
        <v>1391</v>
      </c>
    </row>
    <row r="1393" spans="1:25">
      <c r="A1393" s="49" t="s">
        <v>61</v>
      </c>
      <c r="B1393" s="49" t="str">
        <f>IFERROR(IF(A1393="","",A1393&amp;COUNTIF(A$2:A1393,A1393)),"")</f>
        <v>洋書112</v>
      </c>
      <c r="C1393">
        <v>94</v>
      </c>
      <c r="D1393">
        <v>1392</v>
      </c>
      <c r="F1393" t="s">
        <v>60</v>
      </c>
      <c r="G1393" t="s">
        <v>7712</v>
      </c>
      <c r="H1393" t="s">
        <v>7713</v>
      </c>
      <c r="K1393" s="50">
        <v>9781451193282</v>
      </c>
      <c r="L1393" t="s">
        <v>7750</v>
      </c>
      <c r="M1393" s="49" t="s">
        <v>7751</v>
      </c>
      <c r="N1393" t="s">
        <v>8209</v>
      </c>
      <c r="O1393" s="49" t="s">
        <v>8396</v>
      </c>
      <c r="P1393" t="s">
        <v>8397</v>
      </c>
      <c r="Q1393" s="51">
        <v>16000</v>
      </c>
      <c r="R1393" s="51">
        <v>17600</v>
      </c>
      <c r="S1393" t="s">
        <v>8398</v>
      </c>
      <c r="T1393" s="17">
        <v>44166</v>
      </c>
      <c r="U1393" t="s">
        <v>8399</v>
      </c>
      <c r="V1393" t="s">
        <v>8400</v>
      </c>
      <c r="W1393" t="s">
        <v>8222</v>
      </c>
      <c r="X1393" t="s">
        <v>8401</v>
      </c>
      <c r="Y1393" s="49">
        <v>1392</v>
      </c>
    </row>
    <row r="1394" spans="1:25">
      <c r="A1394" s="49" t="s">
        <v>61</v>
      </c>
      <c r="B1394" s="49" t="str">
        <f>IFERROR(IF(A1394="","",A1394&amp;COUNTIF(A$2:A1394,A1394)),"")</f>
        <v>洋書113</v>
      </c>
      <c r="C1394">
        <v>94</v>
      </c>
      <c r="D1394">
        <v>1393</v>
      </c>
      <c r="E1394" t="s">
        <v>84</v>
      </c>
      <c r="F1394" t="s">
        <v>60</v>
      </c>
      <c r="G1394" t="s">
        <v>7712</v>
      </c>
      <c r="H1394" t="s">
        <v>7713</v>
      </c>
      <c r="K1394" s="50">
        <v>9780702079597</v>
      </c>
      <c r="L1394" t="s">
        <v>7750</v>
      </c>
      <c r="M1394" s="49" t="s">
        <v>7751</v>
      </c>
      <c r="N1394" t="s">
        <v>8216</v>
      </c>
      <c r="O1394" s="49" t="s">
        <v>8402</v>
      </c>
      <c r="P1394" t="s">
        <v>8403</v>
      </c>
      <c r="Q1394" s="51">
        <v>34600</v>
      </c>
      <c r="R1394" s="51">
        <v>38060</v>
      </c>
      <c r="S1394" t="s">
        <v>8404</v>
      </c>
      <c r="T1394" s="17">
        <v>45200</v>
      </c>
      <c r="U1394" t="s">
        <v>8405</v>
      </c>
      <c r="V1394" t="s">
        <v>8406</v>
      </c>
      <c r="W1394" t="s">
        <v>8222</v>
      </c>
      <c r="X1394" t="s">
        <v>8407</v>
      </c>
      <c r="Y1394" s="49">
        <v>1393</v>
      </c>
    </row>
    <row r="1395" spans="1:25">
      <c r="A1395" s="49" t="s">
        <v>61</v>
      </c>
      <c r="B1395" s="49" t="str">
        <f>IFERROR(IF(A1395="","",A1395&amp;COUNTIF(A$2:A1395,A1395)),"")</f>
        <v>洋書114</v>
      </c>
      <c r="C1395">
        <v>94</v>
      </c>
      <c r="D1395">
        <v>1394</v>
      </c>
      <c r="E1395" t="s">
        <v>84</v>
      </c>
      <c r="F1395" t="s">
        <v>60</v>
      </c>
      <c r="G1395" t="s">
        <v>7712</v>
      </c>
      <c r="H1395" t="s">
        <v>7713</v>
      </c>
      <c r="K1395" s="50">
        <v>9780393887662</v>
      </c>
      <c r="L1395" t="s">
        <v>7750</v>
      </c>
      <c r="M1395" s="49" t="s">
        <v>7751</v>
      </c>
      <c r="N1395" t="s">
        <v>8169</v>
      </c>
      <c r="O1395" s="49" t="s">
        <v>8408</v>
      </c>
      <c r="P1395" t="s">
        <v>8409</v>
      </c>
      <c r="Q1395" s="51">
        <v>14300</v>
      </c>
      <c r="R1395" s="51">
        <v>15730</v>
      </c>
      <c r="S1395" t="s">
        <v>8410</v>
      </c>
      <c r="T1395" s="17">
        <v>44958</v>
      </c>
      <c r="U1395" t="s">
        <v>8411</v>
      </c>
      <c r="V1395" t="s">
        <v>8412</v>
      </c>
      <c r="W1395" t="s">
        <v>8222</v>
      </c>
      <c r="X1395" t="s">
        <v>8413</v>
      </c>
      <c r="Y1395" s="49">
        <v>1394</v>
      </c>
    </row>
    <row r="1396" spans="1:25">
      <c r="Y1396" s="49">
        <v>1395</v>
      </c>
    </row>
  </sheetData>
  <autoFilter ref="A1:Y1396" xr:uid="{3526FD5C-1294-4EBE-A60F-6AC1A5D4C6A3}"/>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7F63-2933-9D47-9EEC-2C2DD74A48F2}">
  <sheetPr>
    <pageSetUpPr fitToPage="1"/>
  </sheetPr>
  <dimension ref="A1:H34"/>
  <sheetViews>
    <sheetView showGridLines="0" tabSelected="1" zoomScale="90" zoomScaleNormal="90" zoomScalePageLayoutView="120" workbookViewId="0">
      <selection activeCell="C5" sqref="C5"/>
    </sheetView>
  </sheetViews>
  <sheetFormatPr defaultColWidth="9.77734375" defaultRowHeight="19.899999999999999"/>
  <cols>
    <col min="1" max="1" width="5.5546875" customWidth="1"/>
    <col min="2" max="2" width="19.6640625" customWidth="1"/>
    <col min="3" max="4" width="13.109375" customWidth="1"/>
    <col min="5" max="5" width="5.5546875" customWidth="1"/>
    <col min="6" max="6" width="6.21875" customWidth="1"/>
    <col min="7" max="7" width="12.109375" customWidth="1"/>
    <col min="8" max="8" width="12.6640625" bestFit="1" customWidth="1"/>
  </cols>
  <sheetData>
    <row r="1" spans="1:8" ht="44.1" customHeight="1">
      <c r="A1" s="28" t="s">
        <v>8414</v>
      </c>
      <c r="B1" s="37"/>
      <c r="C1" s="37"/>
      <c r="D1" s="37"/>
      <c r="E1" s="37"/>
      <c r="F1" s="28"/>
      <c r="G1" s="28"/>
      <c r="H1" s="28"/>
    </row>
    <row r="2" spans="1:8">
      <c r="B2" s="55" t="s">
        <v>8447</v>
      </c>
      <c r="C2" s="55"/>
      <c r="D2" s="55"/>
      <c r="E2" s="55"/>
      <c r="G2" s="9" t="s">
        <v>8415</v>
      </c>
      <c r="H2" s="10">
        <f ca="1">H3</f>
        <v>45252</v>
      </c>
    </row>
    <row r="3" spans="1:8">
      <c r="B3" s="55"/>
      <c r="C3" s="55"/>
      <c r="D3" s="55"/>
      <c r="E3" s="55"/>
      <c r="G3" s="9" t="s">
        <v>8416</v>
      </c>
      <c r="H3" s="1">
        <f ca="1">TODAY()</f>
        <v>45252</v>
      </c>
    </row>
    <row r="4" spans="1:8" ht="21.4" customHeight="1">
      <c r="B4" s="29"/>
      <c r="C4" s="29"/>
      <c r="D4" s="29"/>
      <c r="E4" s="29"/>
      <c r="G4" s="9"/>
      <c r="H4" s="1"/>
    </row>
    <row r="6" spans="1:8">
      <c r="B6" s="16" t="s">
        <v>8417</v>
      </c>
      <c r="C6" s="16"/>
      <c r="D6" s="16"/>
      <c r="E6" s="16"/>
      <c r="F6" s="16"/>
      <c r="G6" s="16"/>
      <c r="H6" s="16"/>
    </row>
    <row r="7" spans="1:8">
      <c r="B7" s="11" t="s">
        <v>8418</v>
      </c>
      <c r="C7" s="33" t="s">
        <v>8419</v>
      </c>
      <c r="D7" s="16"/>
      <c r="E7" s="68" t="s">
        <v>8420</v>
      </c>
      <c r="F7" s="68"/>
      <c r="G7" s="66"/>
      <c r="H7" s="66"/>
    </row>
    <row r="8" spans="1:8">
      <c r="B8" s="11" t="s">
        <v>8421</v>
      </c>
      <c r="C8" s="34"/>
      <c r="D8" s="31"/>
      <c r="E8" s="68" t="s">
        <v>8422</v>
      </c>
      <c r="F8" s="68"/>
      <c r="G8" s="67"/>
      <c r="H8" s="67"/>
    </row>
    <row r="9" spans="1:8">
      <c r="B9" s="11" t="s">
        <v>8423</v>
      </c>
      <c r="C9" s="35" t="s">
        <v>8424</v>
      </c>
      <c r="D9" s="16"/>
      <c r="E9" s="68" t="s">
        <v>8425</v>
      </c>
      <c r="F9" s="68"/>
      <c r="G9" s="67"/>
      <c r="H9" s="67"/>
    </row>
    <row r="10" spans="1:8">
      <c r="B10" s="11" t="s">
        <v>8426</v>
      </c>
      <c r="C10" s="35"/>
      <c r="D10" s="16"/>
      <c r="E10" s="68" t="s">
        <v>8427</v>
      </c>
      <c r="F10" s="68"/>
      <c r="G10" s="67"/>
      <c r="H10" s="67"/>
    </row>
    <row r="11" spans="1:8">
      <c r="B11" s="11" t="s">
        <v>8428</v>
      </c>
      <c r="C11" s="36" t="s">
        <v>8429</v>
      </c>
      <c r="D11" s="30"/>
      <c r="E11" s="32"/>
      <c r="F11" s="32"/>
      <c r="G11" s="27"/>
      <c r="H11" s="27"/>
    </row>
    <row r="12" spans="1:8">
      <c r="B12" s="2"/>
    </row>
    <row r="13" spans="1:8">
      <c r="A13" s="12" t="s">
        <v>8430</v>
      </c>
      <c r="H13" s="41" t="s">
        <v>8431</v>
      </c>
    </row>
    <row r="14" spans="1:8" ht="39.75" customHeight="1">
      <c r="A14" s="39" t="s">
        <v>8432</v>
      </c>
      <c r="B14" s="13" t="s">
        <v>8433</v>
      </c>
      <c r="C14" s="14" t="s">
        <v>8434</v>
      </c>
      <c r="D14" s="14" t="s">
        <v>8435</v>
      </c>
      <c r="E14" s="6" t="s">
        <v>8436</v>
      </c>
      <c r="F14" s="6" t="s">
        <v>8437</v>
      </c>
      <c r="G14" s="38" t="s">
        <v>8438</v>
      </c>
      <c r="H14" s="38" t="s">
        <v>8439</v>
      </c>
    </row>
    <row r="15" spans="1:8" ht="30.95" customHeight="1">
      <c r="A15" s="21"/>
      <c r="B15" s="22" t="str">
        <f>IFERROR(VLOOKUP($A15,D!$D:$X,12,FALSE),"")</f>
        <v/>
      </c>
      <c r="C15" s="22" t="str">
        <f>IFERROR(VLOOKUP($A15,D!$D:$X,10,FALSE),"")</f>
        <v/>
      </c>
      <c r="D15" s="23" t="str">
        <f>IFERROR(VLOOKUP($A15,D!$D:$X,8,FALSE),"")</f>
        <v/>
      </c>
      <c r="E15" s="24"/>
      <c r="F15" s="25" t="s">
        <v>8440</v>
      </c>
      <c r="G15" s="26" t="str">
        <f>IFERROR(VLOOKUP($A15,D!$D:$X,15,FALSE),"")</f>
        <v/>
      </c>
      <c r="H15" s="26" t="str">
        <f>IFERROR(E15*G15,"")</f>
        <v/>
      </c>
    </row>
    <row r="16" spans="1:8" ht="30.95" customHeight="1">
      <c r="A16" s="21"/>
      <c r="B16" s="22" t="str">
        <f>IFERROR(VLOOKUP($A16,D!$D:$X,12,FALSE),"")</f>
        <v/>
      </c>
      <c r="C16" s="22" t="str">
        <f>IFERROR(VLOOKUP($A16,D!$D:$X,10,FALSE),"")</f>
        <v/>
      </c>
      <c r="D16" s="23" t="str">
        <f>IFERROR(VLOOKUP($A16,D!$D:$X,8,FALSE),"")</f>
        <v/>
      </c>
      <c r="E16" s="24"/>
      <c r="F16" s="25" t="s">
        <v>8440</v>
      </c>
      <c r="G16" s="26" t="str">
        <f>IFERROR(VLOOKUP($A16,D!$D:$X,14,FALSE),"")</f>
        <v/>
      </c>
      <c r="H16" s="26" t="str">
        <f t="shared" ref="H16:H24" si="0">IFERROR(E16*G16,"")</f>
        <v/>
      </c>
    </row>
    <row r="17" spans="1:8" ht="30.95" customHeight="1">
      <c r="A17" s="21"/>
      <c r="B17" s="22" t="str">
        <f>IFERROR(VLOOKUP($A17,D!$D:$X,12,FALSE),"")</f>
        <v/>
      </c>
      <c r="C17" s="22" t="str">
        <f>IFERROR(VLOOKUP($A17,D!$D:$X,10,FALSE),"")</f>
        <v/>
      </c>
      <c r="D17" s="23" t="str">
        <f>IFERROR(VLOOKUP($A17,D!$D:$X,8,FALSE),"")</f>
        <v/>
      </c>
      <c r="E17" s="24"/>
      <c r="F17" s="25" t="s">
        <v>8440</v>
      </c>
      <c r="G17" s="26" t="str">
        <f>IFERROR(VLOOKUP($A17,D!$D:$X,14,FALSE),"")</f>
        <v/>
      </c>
      <c r="H17" s="26" t="str">
        <f t="shared" si="0"/>
        <v/>
      </c>
    </row>
    <row r="18" spans="1:8" ht="30.95" customHeight="1">
      <c r="A18" s="21"/>
      <c r="B18" s="22" t="str">
        <f>IFERROR(VLOOKUP($A18,D!$D:$X,12,FALSE),"")</f>
        <v/>
      </c>
      <c r="C18" s="22" t="str">
        <f>IFERROR(VLOOKUP($A18,D!$D:$X,10,FALSE),"")</f>
        <v/>
      </c>
      <c r="D18" s="23" t="str">
        <f>IFERROR(VLOOKUP($A18,D!$D:$X,8,FALSE),"")</f>
        <v/>
      </c>
      <c r="E18" s="24"/>
      <c r="F18" s="25" t="s">
        <v>8440</v>
      </c>
      <c r="G18" s="26" t="str">
        <f>IFERROR(VLOOKUP($A18,D!$D:$X,14,FALSE),"")</f>
        <v/>
      </c>
      <c r="H18" s="26" t="str">
        <f t="shared" si="0"/>
        <v/>
      </c>
    </row>
    <row r="19" spans="1:8" ht="30.95" customHeight="1">
      <c r="A19" s="21"/>
      <c r="B19" s="22" t="str">
        <f>IFERROR(VLOOKUP($A19,D!$D:$X,12,FALSE),"")</f>
        <v/>
      </c>
      <c r="C19" s="22" t="str">
        <f>IFERROR(VLOOKUP($A19,D!$D:$X,10,FALSE),"")</f>
        <v/>
      </c>
      <c r="D19" s="23" t="str">
        <f>IFERROR(VLOOKUP($A19,D!$D:$X,8,FALSE),"")</f>
        <v/>
      </c>
      <c r="E19" s="24"/>
      <c r="F19" s="25" t="s">
        <v>8440</v>
      </c>
      <c r="G19" s="26" t="str">
        <f>IFERROR(VLOOKUP($A19,D!$D:$X,14,FALSE),"")</f>
        <v/>
      </c>
      <c r="H19" s="26" t="str">
        <f t="shared" si="0"/>
        <v/>
      </c>
    </row>
    <row r="20" spans="1:8" ht="30.95" customHeight="1">
      <c r="A20" s="21"/>
      <c r="B20" s="22" t="str">
        <f>IFERROR(VLOOKUP($A20,D!$D:$X,12,FALSE),"")</f>
        <v/>
      </c>
      <c r="C20" s="22" t="str">
        <f>IFERROR(VLOOKUP($A20,D!$D:$X,10,FALSE),"")</f>
        <v/>
      </c>
      <c r="D20" s="23" t="str">
        <f>IFERROR(VLOOKUP($A20,D!$D:$X,8,FALSE),"")</f>
        <v/>
      </c>
      <c r="E20" s="24"/>
      <c r="F20" s="25" t="s">
        <v>8440</v>
      </c>
      <c r="G20" s="26" t="str">
        <f>IFERROR(VLOOKUP($A20,D!$D:$X,14,FALSE),"")</f>
        <v/>
      </c>
      <c r="H20" s="26" t="str">
        <f t="shared" si="0"/>
        <v/>
      </c>
    </row>
    <row r="21" spans="1:8" ht="30.95" customHeight="1">
      <c r="A21" s="21"/>
      <c r="B21" s="22" t="str">
        <f>IFERROR(VLOOKUP($A21,D!$D:$X,12,FALSE),"")</f>
        <v/>
      </c>
      <c r="C21" s="22" t="str">
        <f>IFERROR(VLOOKUP($A21,D!$D:$X,10,FALSE),"")</f>
        <v/>
      </c>
      <c r="D21" s="23" t="str">
        <f>IFERROR(VLOOKUP($A21,D!$D:$X,8,FALSE),"")</f>
        <v/>
      </c>
      <c r="E21" s="24"/>
      <c r="F21" s="25" t="s">
        <v>8440</v>
      </c>
      <c r="G21" s="26" t="str">
        <f>IFERROR(VLOOKUP($A21,D!$D:$X,14,FALSE),"")</f>
        <v/>
      </c>
      <c r="H21" s="26" t="str">
        <f t="shared" si="0"/>
        <v/>
      </c>
    </row>
    <row r="22" spans="1:8" ht="30.95" customHeight="1">
      <c r="A22" s="21"/>
      <c r="B22" s="22" t="str">
        <f>IFERROR(VLOOKUP($A22,D!$D:$X,12,FALSE),"")</f>
        <v/>
      </c>
      <c r="C22" s="22" t="str">
        <f>IFERROR(VLOOKUP($A22,D!$D:$X,10,FALSE),"")</f>
        <v/>
      </c>
      <c r="D22" s="23" t="str">
        <f>IFERROR(VLOOKUP($A22,D!$D:$X,8,FALSE),"")</f>
        <v/>
      </c>
      <c r="E22" s="24"/>
      <c r="F22" s="25" t="s">
        <v>8440</v>
      </c>
      <c r="G22" s="26" t="str">
        <f>IFERROR(VLOOKUP($A22,D!$D:$X,14,FALSE),"")</f>
        <v/>
      </c>
      <c r="H22" s="26" t="str">
        <f t="shared" si="0"/>
        <v/>
      </c>
    </row>
    <row r="23" spans="1:8" ht="30.95" customHeight="1">
      <c r="A23" s="21"/>
      <c r="B23" s="22" t="str">
        <f>IFERROR(VLOOKUP($A23,D!$D:$X,12,FALSE),"")</f>
        <v/>
      </c>
      <c r="C23" s="22" t="str">
        <f>IFERROR(VLOOKUP($A23,D!$D:$X,10,FALSE),"")</f>
        <v/>
      </c>
      <c r="D23" s="23" t="str">
        <f>IFERROR(VLOOKUP($A23,D!$D:$X,8,FALSE),"")</f>
        <v/>
      </c>
      <c r="E23" s="24"/>
      <c r="F23" s="25" t="s">
        <v>8440</v>
      </c>
      <c r="G23" s="26" t="str">
        <f>IFERROR(VLOOKUP($A23,D!$D:$X,14,FALSE),"")</f>
        <v/>
      </c>
      <c r="H23" s="26" t="str">
        <f t="shared" si="0"/>
        <v/>
      </c>
    </row>
    <row r="24" spans="1:8" ht="30.95" customHeight="1">
      <c r="A24" s="21"/>
      <c r="B24" s="22" t="str">
        <f>IFERROR(VLOOKUP($A24,D!$D:$X,12,FALSE),"")</f>
        <v/>
      </c>
      <c r="C24" s="22" t="str">
        <f>IFERROR(VLOOKUP($A24,D!$D:$X,10,FALSE),"")</f>
        <v/>
      </c>
      <c r="D24" s="23" t="str">
        <f>IFERROR(VLOOKUP($A24,D!$D:$X,8,FALSE),"")</f>
        <v/>
      </c>
      <c r="E24" s="24"/>
      <c r="F24" s="25" t="s">
        <v>8440</v>
      </c>
      <c r="G24" s="26" t="str">
        <f>IFERROR(VLOOKUP($A24,D!$D:$X,14,FALSE),"")</f>
        <v/>
      </c>
      <c r="H24" s="26" t="str">
        <f t="shared" si="0"/>
        <v/>
      </c>
    </row>
    <row r="25" spans="1:8">
      <c r="D25" s="40" t="s">
        <v>8441</v>
      </c>
      <c r="E25" s="15">
        <f>SUM(E15:E24)</f>
        <v>0</v>
      </c>
      <c r="G25" s="3" t="s">
        <v>8442</v>
      </c>
      <c r="H25" s="54">
        <f>SUM(H15:H24)</f>
        <v>0</v>
      </c>
    </row>
    <row r="26" spans="1:8">
      <c r="B26" s="7"/>
      <c r="C26" s="8"/>
      <c r="D26" s="8"/>
      <c r="H26" s="41" t="s">
        <v>8431</v>
      </c>
    </row>
    <row r="27" spans="1:8">
      <c r="B27" s="7"/>
      <c r="C27" s="8"/>
      <c r="D27" s="8"/>
    </row>
    <row r="28" spans="1:8">
      <c r="B28" s="4"/>
      <c r="C28" s="5"/>
      <c r="D28" s="5"/>
    </row>
    <row r="29" spans="1:8">
      <c r="B29" s="4"/>
      <c r="C29" s="5"/>
      <c r="D29" s="5"/>
    </row>
    <row r="30" spans="1:8">
      <c r="A30" s="56" t="s">
        <v>8443</v>
      </c>
      <c r="B30" s="56"/>
      <c r="C30" s="56"/>
      <c r="D30" s="56"/>
      <c r="E30" s="56"/>
      <c r="F30" s="56"/>
      <c r="G30" s="56"/>
      <c r="H30" s="56"/>
    </row>
    <row r="31" spans="1:8">
      <c r="A31" s="57"/>
      <c r="B31" s="58"/>
      <c r="C31" s="58"/>
      <c r="D31" s="58"/>
      <c r="E31" s="58"/>
      <c r="F31" s="58"/>
      <c r="G31" s="58"/>
      <c r="H31" s="59"/>
    </row>
    <row r="32" spans="1:8">
      <c r="A32" s="60"/>
      <c r="B32" s="61"/>
      <c r="C32" s="61"/>
      <c r="D32" s="61"/>
      <c r="E32" s="61"/>
      <c r="F32" s="61"/>
      <c r="G32" s="61"/>
      <c r="H32" s="62"/>
    </row>
    <row r="33" spans="1:8">
      <c r="A33" s="60"/>
      <c r="B33" s="61"/>
      <c r="C33" s="61"/>
      <c r="D33" s="61"/>
      <c r="E33" s="61"/>
      <c r="F33" s="61"/>
      <c r="G33" s="61"/>
      <c r="H33" s="62"/>
    </row>
    <row r="34" spans="1:8">
      <c r="A34" s="63"/>
      <c r="B34" s="64"/>
      <c r="C34" s="64"/>
      <c r="D34" s="64"/>
      <c r="E34" s="64"/>
      <c r="F34" s="64"/>
      <c r="G34" s="64"/>
      <c r="H34" s="65"/>
    </row>
  </sheetData>
  <mergeCells count="11">
    <mergeCell ref="B2:E3"/>
    <mergeCell ref="A30:H30"/>
    <mergeCell ref="A31:H34"/>
    <mergeCell ref="G7:H7"/>
    <mergeCell ref="G9:H9"/>
    <mergeCell ref="E7:F7"/>
    <mergeCell ref="E8:F8"/>
    <mergeCell ref="E9:F9"/>
    <mergeCell ref="E10:F10"/>
    <mergeCell ref="G8:H8"/>
    <mergeCell ref="G10:H10"/>
  </mergeCells>
  <phoneticPr fontId="1"/>
  <dataValidations count="1">
    <dataValidation type="list" allowBlank="1" showInputMessage="1" showErrorMessage="1" sqref="C11" xr:uid="{144DC3E9-4C94-4C97-9D4A-49253CF8F1DD}">
      <formula1>"　,すべて揃ってから連絡・納品,入荷都度連絡・納品"</formula1>
    </dataValidation>
  </dataValidations>
  <pageMargins left="0.51181102362204722" right="0.51181102362204722" top="0.74803149606299213" bottom="0.74803149606299213" header="0.31496062992125984" footer="0.31496062992125984"/>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8A541-7CBC-4041-8E67-DC63AA215EA2}">
  <dimension ref="A1:G152"/>
  <sheetViews>
    <sheetView topLeftCell="B1" workbookViewId="0">
      <selection activeCell="F4" sqref="F4"/>
    </sheetView>
  </sheetViews>
  <sheetFormatPr defaultRowHeight="17.649999999999999"/>
  <cols>
    <col min="1" max="1" width="4.33203125" style="42" hidden="1" customWidth="1"/>
    <col min="2" max="2" width="9.33203125" style="42" customWidth="1"/>
    <col min="3" max="3" width="14.6640625" style="42" bestFit="1" customWidth="1"/>
    <col min="4" max="4" width="44.33203125" style="42" bestFit="1" customWidth="1"/>
    <col min="5" max="5" width="15.6640625" style="42" bestFit="1" customWidth="1"/>
    <col min="6" max="7" width="8.88671875" style="45"/>
    <col min="8" max="16384" width="8.88671875" style="42"/>
  </cols>
  <sheetData>
    <row r="1" spans="1:7">
      <c r="A1" s="43"/>
      <c r="B1" s="43"/>
      <c r="C1" s="44" t="s">
        <v>31</v>
      </c>
      <c r="D1" s="42" t="s">
        <v>8444</v>
      </c>
    </row>
    <row r="2" spans="1:7">
      <c r="A2" s="46" t="s">
        <v>8432</v>
      </c>
      <c r="B2" s="46" t="s">
        <v>8445</v>
      </c>
      <c r="C2" s="46" t="s">
        <v>8435</v>
      </c>
      <c r="D2" s="46" t="s">
        <v>8433</v>
      </c>
      <c r="E2" s="46" t="s">
        <v>8434</v>
      </c>
      <c r="F2" s="47" t="s">
        <v>8446</v>
      </c>
      <c r="G2" s="47" t="s">
        <v>8438</v>
      </c>
    </row>
    <row r="3" spans="1:7">
      <c r="A3" s="46">
        <v>1</v>
      </c>
      <c r="B3" s="46">
        <f>IFERROR(VLOOKUP($C3,D!$K:$Y,15,),"")</f>
        <v>193</v>
      </c>
      <c r="C3" s="48">
        <f>IFERROR(VLOOKUP($C$1&amp;$A3,D!$B:$K,10,FALSE),"")</f>
        <v>9784000803236</v>
      </c>
      <c r="D3" s="46" t="str">
        <f>IFERROR(VLOOKUP($C3,D!$K:$R,5,),"")</f>
        <v>仏教辞典　第3版</v>
      </c>
      <c r="E3" s="46" t="str">
        <f>IFERROR(VLOOKUP($C3,D!$K:$R,3,),"")</f>
        <v>岩波書店</v>
      </c>
      <c r="F3" s="47">
        <f>IFERROR(VLOOKUP($C3,D!$K:$R,7,),"")</f>
        <v>9000</v>
      </c>
      <c r="G3" s="47">
        <f>IFERROR(VLOOKUP($C3,D!$K:$R,8,),"")</f>
        <v>9900</v>
      </c>
    </row>
    <row r="4" spans="1:7">
      <c r="A4" s="46">
        <f>A3+1</f>
        <v>2</v>
      </c>
      <c r="B4" s="46">
        <f>IFERROR(VLOOKUP($C4,D!$K:$Y,15,),"")</f>
        <v>194</v>
      </c>
      <c r="C4" s="48">
        <f>IFERROR(VLOOKUP($C$1&amp;$A4,D!$B:$K,10,FALSE),"")</f>
        <v>9784393211014</v>
      </c>
      <c r="D4" s="46" t="str">
        <f>IFERROR(VLOOKUP(C4,D!K:R,5,),"")</f>
        <v>日本のキリスト教迫害期における宣教師の「堅信」論争</v>
      </c>
      <c r="E4" s="46" t="str">
        <f>IFERROR(VLOOKUP($C4,D!$K:$R,3,),"")</f>
        <v>春秋社</v>
      </c>
      <c r="F4" s="47">
        <f>IFERROR(VLOOKUP($C4,D!$K:$R,7,),"")</f>
        <v>8000</v>
      </c>
      <c r="G4" s="47">
        <f>IFERROR(VLOOKUP($C4,D!$K:$R,8,),"")</f>
        <v>8800</v>
      </c>
    </row>
    <row r="5" spans="1:7">
      <c r="A5" s="46">
        <f>A4+1</f>
        <v>3</v>
      </c>
      <c r="B5" s="46">
        <f>IFERROR(VLOOKUP($C5,D!$K:$Y,15,),"")</f>
        <v>195</v>
      </c>
      <c r="C5" s="48">
        <f>IFERROR(VLOOKUP($C$1&amp;$A5,D!$B:$K,10,FALSE),"")</f>
        <v>9784393324073</v>
      </c>
      <c r="D5" s="46" t="str">
        <f>IFERROR(VLOOKUP(C5,D!K:R,5,),"")</f>
        <v>生成と統合の神学　日本・山崎闇斎・世界思想</v>
      </c>
      <c r="E5" s="46" t="str">
        <f>IFERROR(VLOOKUP($C5,D!$K:$R,3,),"")</f>
        <v>春秋社</v>
      </c>
      <c r="F5" s="47">
        <f>IFERROR(VLOOKUP($C5,D!$K:$R,7,),"")</f>
        <v>8000</v>
      </c>
      <c r="G5" s="47">
        <f>IFERROR(VLOOKUP($C5,D!$K:$R,8,),"")</f>
        <v>8800</v>
      </c>
    </row>
    <row r="6" spans="1:7">
      <c r="A6" s="46">
        <f t="shared" ref="A6:A69" si="0">A5+1</f>
        <v>4</v>
      </c>
      <c r="B6" s="46">
        <f>IFERROR(VLOOKUP($C6,D!$K:$Y,15,),"")</f>
        <v>196</v>
      </c>
      <c r="C6" s="48">
        <f>IFERROR(VLOOKUP($C$1&amp;$A6,D!$B:$K,10,FALSE),"")</f>
        <v>9784393113646</v>
      </c>
      <c r="D6" s="46" t="str">
        <f>IFERROR(VLOOKUP(C6,D!K:R,5,),"")</f>
        <v>小部経典 第一巻（原始仏典ＩＶ）</v>
      </c>
      <c r="E6" s="46" t="str">
        <f>IFERROR(VLOOKUP($C6,D!$K:$R,3,),"")</f>
        <v>春秋社</v>
      </c>
      <c r="F6" s="47">
        <f>IFERROR(VLOOKUP($C6,D!$K:$R,7,),"")</f>
        <v>8000</v>
      </c>
      <c r="G6" s="47">
        <f>IFERROR(VLOOKUP($C6,D!$K:$R,8,),"")</f>
        <v>8800</v>
      </c>
    </row>
    <row r="7" spans="1:7">
      <c r="A7" s="46">
        <f t="shared" si="0"/>
        <v>5</v>
      </c>
      <c r="B7" s="46">
        <f>IFERROR(VLOOKUP($C7,D!$K:$Y,15,),"")</f>
        <v>197</v>
      </c>
      <c r="C7" s="48">
        <f>IFERROR(VLOOKUP($C$1&amp;$A7,D!$B:$K,10,FALSE),"")</f>
        <v>9784422144023</v>
      </c>
      <c r="D7" s="46" t="str">
        <f>IFERROR(VLOOKUP(C7,D!K:R,5,),"")</f>
        <v>50の傑作絵画で見る　神話の世界</v>
      </c>
      <c r="E7" s="46" t="str">
        <f>IFERROR(VLOOKUP($C7,D!$K:$R,3,),"")</f>
        <v>創元社</v>
      </c>
      <c r="F7" s="47">
        <f>IFERROR(VLOOKUP($C7,D!$K:$R,7,),"")</f>
        <v>4500</v>
      </c>
      <c r="G7" s="47">
        <f>IFERROR(VLOOKUP($C7,D!$K:$R,8,),"")</f>
        <v>4950</v>
      </c>
    </row>
    <row r="8" spans="1:7">
      <c r="A8" s="46">
        <f t="shared" si="0"/>
        <v>6</v>
      </c>
      <c r="B8" s="46">
        <f>IFERROR(VLOOKUP($C8,D!$K:$Y,15,),"")</f>
        <v>198</v>
      </c>
      <c r="C8" s="48">
        <f>IFERROR(VLOOKUP($C$1&amp;$A8,D!$B:$K,10,FALSE),"")</f>
        <v>9784422144030</v>
      </c>
      <c r="D8" s="46" t="str">
        <f>IFERROR(VLOOKUP(C8,D!K:R,5,),"")</f>
        <v>50の傑作絵画で見る　聖書の世界</v>
      </c>
      <c r="E8" s="46" t="str">
        <f>IFERROR(VLOOKUP($C8,D!$K:$R,3,),"")</f>
        <v>創元社</v>
      </c>
      <c r="F8" s="47">
        <f>IFERROR(VLOOKUP($C8,D!$K:$R,7,),"")</f>
        <v>4500</v>
      </c>
      <c r="G8" s="47">
        <f>IFERROR(VLOOKUP($C8,D!$K:$R,8,),"")</f>
        <v>4950</v>
      </c>
    </row>
    <row r="9" spans="1:7">
      <c r="A9" s="46">
        <f t="shared" si="0"/>
        <v>7</v>
      </c>
      <c r="B9" s="46">
        <f>IFERROR(VLOOKUP($C9,D!$K:$Y,15,),"")</f>
        <v>199</v>
      </c>
      <c r="C9" s="48">
        <f>IFERROR(VLOOKUP($C$1&amp;$A9,D!$B:$K,10,FALSE),"")</f>
        <v>9784582717259</v>
      </c>
      <c r="D9" s="46" t="str">
        <f>IFERROR(VLOOKUP(C9,D!K:R,5,),"")</f>
        <v>危機の時代の神学</v>
      </c>
      <c r="E9" s="46" t="str">
        <f>IFERROR(VLOOKUP($C9,D!$K:$R,3,),"")</f>
        <v>平凡社</v>
      </c>
      <c r="F9" s="47">
        <f>IFERROR(VLOOKUP($C9,D!$K:$R,7,),"")</f>
        <v>8400</v>
      </c>
      <c r="G9" s="47">
        <f>IFERROR(VLOOKUP($C9,D!$K:$R,8,),"")</f>
        <v>9240</v>
      </c>
    </row>
    <row r="10" spans="1:7">
      <c r="A10" s="46">
        <f t="shared" si="0"/>
        <v>8</v>
      </c>
      <c r="B10" s="46">
        <f>IFERROR(VLOOKUP($C10,D!$K:$Y,15,),"")</f>
        <v>200</v>
      </c>
      <c r="C10" s="48">
        <f>IFERROR(VLOOKUP($C$1&amp;$A10,D!$B:$K,10,FALSE),"")</f>
        <v>9784831863966</v>
      </c>
      <c r="D10" s="46" t="str">
        <f>IFERROR(VLOOKUP(C10,D!K:R,5,),"")</f>
        <v>瑜伽行派のヨーガ体系</v>
      </c>
      <c r="E10" s="46" t="str">
        <f>IFERROR(VLOOKUP($C10,D!$K:$R,3,),"")</f>
        <v>法藏館</v>
      </c>
      <c r="F10" s="47">
        <f>IFERROR(VLOOKUP($C10,D!$K:$R,7,),"")</f>
        <v>12000</v>
      </c>
      <c r="G10" s="47">
        <f>IFERROR(VLOOKUP($C10,D!$K:$R,8,),"")</f>
        <v>13200</v>
      </c>
    </row>
    <row r="11" spans="1:7">
      <c r="A11" s="46">
        <f t="shared" si="0"/>
        <v>9</v>
      </c>
      <c r="B11" s="46">
        <f>IFERROR(VLOOKUP($C11,D!$K:$Y,15,),"")</f>
        <v>201</v>
      </c>
      <c r="C11" s="48">
        <f>IFERROR(VLOOKUP($C$1&amp;$A11,D!$B:$K,10,FALSE),"")</f>
        <v>9784831862778</v>
      </c>
      <c r="D11" s="46" t="str">
        <f>IFERROR(VLOOKUP(C11,D!K:R,5,),"")</f>
        <v>仏法と怪異</v>
      </c>
      <c r="E11" s="46" t="str">
        <f>IFERROR(VLOOKUP($C11,D!$K:$R,3,),"")</f>
        <v>法藏館</v>
      </c>
      <c r="F11" s="47">
        <f>IFERROR(VLOOKUP($C11,D!$K:$R,7,),"")</f>
        <v>3500</v>
      </c>
      <c r="G11" s="47">
        <f>IFERROR(VLOOKUP($C11,D!$K:$R,8,),"")</f>
        <v>3850</v>
      </c>
    </row>
    <row r="12" spans="1:7">
      <c r="A12" s="46">
        <f t="shared" si="0"/>
        <v>10</v>
      </c>
      <c r="B12" s="46">
        <f>IFERROR(VLOOKUP($C12,D!$K:$Y,15,),"")</f>
        <v>202</v>
      </c>
      <c r="C12" s="48">
        <f>IFERROR(VLOOKUP($C$1&amp;$A12,D!$B:$K,10,FALSE),"")</f>
        <v>9784831877666</v>
      </c>
      <c r="D12" s="46" t="str">
        <f>IFERROR(VLOOKUP(C12,D!K:R,5,),"")</f>
        <v>東アジア仏教思想史の構築</v>
      </c>
      <c r="E12" s="46" t="str">
        <f>IFERROR(VLOOKUP($C12,D!$K:$R,3,),"")</f>
        <v>法藏館</v>
      </c>
      <c r="F12" s="47">
        <f>IFERROR(VLOOKUP($C12,D!$K:$R,7,),"")</f>
        <v>4000</v>
      </c>
      <c r="G12" s="47">
        <f>IFERROR(VLOOKUP($C12,D!$K:$R,8,),"")</f>
        <v>4400</v>
      </c>
    </row>
    <row r="13" spans="1:7">
      <c r="A13" s="46">
        <f t="shared" si="0"/>
        <v>11</v>
      </c>
      <c r="B13" s="46">
        <f>IFERROR(VLOOKUP($C13,D!$K:$Y,15,),"")</f>
        <v>203</v>
      </c>
      <c r="C13" s="48">
        <f>IFERROR(VLOOKUP($C$1&amp;$A13,D!$B:$K,10,FALSE),"")</f>
        <v>9784831877659</v>
      </c>
      <c r="D13" s="46" t="str">
        <f>IFERROR(VLOOKUP(C13,D!K:R,5,),"")</f>
        <v>創価学会</v>
      </c>
      <c r="E13" s="46" t="str">
        <f>IFERROR(VLOOKUP($C13,D!$K:$R,3,),"")</f>
        <v>法藏館</v>
      </c>
      <c r="F13" s="47">
        <f>IFERROR(VLOOKUP($C13,D!$K:$R,7,),"")</f>
        <v>2300</v>
      </c>
      <c r="G13" s="47">
        <f>IFERROR(VLOOKUP($C13,D!$K:$R,8,),"")</f>
        <v>2530</v>
      </c>
    </row>
    <row r="14" spans="1:7">
      <c r="A14" s="46">
        <f t="shared" si="0"/>
        <v>12</v>
      </c>
      <c r="B14" s="46">
        <f>IFERROR(VLOOKUP($C14,D!$K:$Y,15,),"")</f>
        <v>204</v>
      </c>
      <c r="C14" s="48">
        <f>IFERROR(VLOOKUP($C$1&amp;$A14,D!$B:$K,10,FALSE),"")</f>
        <v>9784831856517</v>
      </c>
      <c r="D14" s="46" t="str">
        <f>IFERROR(VLOOKUP(C14,D!K:R,5,),"")</f>
        <v>宗教組織の人類学</v>
      </c>
      <c r="E14" s="46" t="str">
        <f>IFERROR(VLOOKUP($C14,D!$K:$R,3,),"")</f>
        <v>法藏館</v>
      </c>
      <c r="F14" s="47">
        <f>IFERROR(VLOOKUP($C14,D!$K:$R,7,),"")</f>
        <v>3500</v>
      </c>
      <c r="G14" s="47">
        <f>IFERROR(VLOOKUP($C14,D!$K:$R,8,),"")</f>
        <v>3850</v>
      </c>
    </row>
    <row r="15" spans="1:7">
      <c r="A15" s="46">
        <f t="shared" si="0"/>
        <v>13</v>
      </c>
      <c r="B15" s="46">
        <f>IFERROR(VLOOKUP($C15,D!$K:$Y,15,),"")</f>
        <v>205</v>
      </c>
      <c r="C15" s="48">
        <f>IFERROR(VLOOKUP($C$1&amp;$A15,D!$B:$K,10,FALSE),"")</f>
        <v>9784831863973</v>
      </c>
      <c r="D15" s="46" t="str">
        <f>IFERROR(VLOOKUP(C15,D!K:R,5,),"")</f>
        <v>真言密教事相概論</v>
      </c>
      <c r="E15" s="46" t="str">
        <f>IFERROR(VLOOKUP($C15,D!$K:$R,3,),"")</f>
        <v>法藏館</v>
      </c>
      <c r="F15" s="47">
        <f>IFERROR(VLOOKUP($C15,D!$K:$R,7,),"")</f>
        <v>9000</v>
      </c>
      <c r="G15" s="47">
        <f>IFERROR(VLOOKUP($C15,D!$K:$R,8,),"")</f>
        <v>9900</v>
      </c>
    </row>
    <row r="16" spans="1:7">
      <c r="A16" s="46">
        <f t="shared" si="0"/>
        <v>14</v>
      </c>
      <c r="B16" s="46">
        <f>IFERROR(VLOOKUP($C16,D!$K:$Y,15,),"")</f>
        <v>206</v>
      </c>
      <c r="C16" s="48">
        <f>IFERROR(VLOOKUP($C$1&amp;$A16,D!$B:$K,10,FALSE),"")</f>
        <v>9784831857231</v>
      </c>
      <c r="D16" s="46" t="str">
        <f>IFERROR(VLOOKUP(C16,D!K:R,5,),"")</f>
        <v>差別の地域史</v>
      </c>
      <c r="E16" s="46" t="str">
        <f>IFERROR(VLOOKUP($C16,D!$K:$R,3,),"")</f>
        <v>法藏館</v>
      </c>
      <c r="F16" s="47">
        <f>IFERROR(VLOOKUP($C16,D!$K:$R,7,),"")</f>
        <v>2800</v>
      </c>
      <c r="G16" s="47">
        <f>IFERROR(VLOOKUP($C16,D!$K:$R,8,),"")</f>
        <v>3080</v>
      </c>
    </row>
    <row r="17" spans="1:7">
      <c r="A17" s="46">
        <f t="shared" si="0"/>
        <v>15</v>
      </c>
      <c r="B17" s="46">
        <f>IFERROR(VLOOKUP($C17,D!$K:$Y,15,),"")</f>
        <v>207</v>
      </c>
      <c r="C17" s="48">
        <f>IFERROR(VLOOKUP($C$1&amp;$A17,D!$B:$K,10,FALSE),"")</f>
        <v>9784831855787</v>
      </c>
      <c r="D17" s="46" t="str">
        <f>IFERROR(VLOOKUP(C17,D!K:R,5,),"")</f>
        <v>近代日本の仏教と福祉</v>
      </c>
      <c r="E17" s="46" t="str">
        <f>IFERROR(VLOOKUP($C17,D!$K:$R,3,),"")</f>
        <v>法藏館</v>
      </c>
      <c r="F17" s="47">
        <f>IFERROR(VLOOKUP($C17,D!$K:$R,7,),"")</f>
        <v>5000</v>
      </c>
      <c r="G17" s="47">
        <f>IFERROR(VLOOKUP($C17,D!$K:$R,8,),"")</f>
        <v>5500</v>
      </c>
    </row>
    <row r="18" spans="1:7">
      <c r="A18" s="46">
        <f t="shared" si="0"/>
        <v>16</v>
      </c>
      <c r="B18" s="46">
        <f>IFERROR(VLOOKUP($C18,D!$K:$Y,15,),"")</f>
        <v>208</v>
      </c>
      <c r="C18" s="48">
        <f>IFERROR(VLOOKUP($C$1&amp;$A18,D!$B:$K,10,FALSE),"")</f>
        <v>9784831877673</v>
      </c>
      <c r="D18" s="46" t="str">
        <f>IFERROR(VLOOKUP(C18,D!K:R,5,),"")</f>
        <v xml:space="preserve">『大乗荘厳経論』第IV章の和訳と注解 </v>
      </c>
      <c r="E18" s="46" t="str">
        <f>IFERROR(VLOOKUP($C18,D!$K:$R,3,),"")</f>
        <v>法藏館</v>
      </c>
      <c r="F18" s="47">
        <f>IFERROR(VLOOKUP($C18,D!$K:$R,7,),"")</f>
        <v>3000</v>
      </c>
      <c r="G18" s="47">
        <f>IFERROR(VLOOKUP($C18,D!$K:$R,8,),"")</f>
        <v>3300</v>
      </c>
    </row>
    <row r="19" spans="1:7">
      <c r="A19" s="46">
        <f t="shared" si="0"/>
        <v>17</v>
      </c>
      <c r="B19" s="46">
        <f>IFERROR(VLOOKUP($C19,D!$K:$Y,15,),"")</f>
        <v>209</v>
      </c>
      <c r="C19" s="48">
        <f>IFERROR(VLOOKUP($C$1&amp;$A19,D!$B:$K,10,FALSE),"")</f>
        <v>9784831877727</v>
      </c>
      <c r="D19" s="46" t="str">
        <f>IFERROR(VLOOKUP(C19,D!K:R,5,),"")</f>
        <v>パーリ文『テーリー・ガーター』翻訳語彙典</v>
      </c>
      <c r="E19" s="46" t="str">
        <f>IFERROR(VLOOKUP($C19,D!$K:$R,3,),"")</f>
        <v>法藏館</v>
      </c>
      <c r="F19" s="47">
        <f>IFERROR(VLOOKUP($C19,D!$K:$R,7,),"")</f>
        <v>5500</v>
      </c>
      <c r="G19" s="47">
        <f>IFERROR(VLOOKUP($C19,D!$K:$R,8,),"")</f>
        <v>6050</v>
      </c>
    </row>
    <row r="20" spans="1:7">
      <c r="A20" s="46">
        <f t="shared" si="0"/>
        <v>18</v>
      </c>
      <c r="B20" s="46">
        <f>IFERROR(VLOOKUP($C20,D!$K:$Y,15,),"")</f>
        <v>210</v>
      </c>
      <c r="C20" s="48">
        <f>IFERROR(VLOOKUP($C$1&amp;$A20,D!$B:$K,10,FALSE),"")</f>
        <v>9784831877604</v>
      </c>
      <c r="D20" s="46" t="str">
        <f>IFERROR(VLOOKUP(C20,D!K:R,5,),"")</f>
        <v>古代インドのアングリマーラ伝承</v>
      </c>
      <c r="E20" s="46" t="str">
        <f>IFERROR(VLOOKUP($C20,D!$K:$R,3,),"")</f>
        <v>法藏館</v>
      </c>
      <c r="F20" s="47">
        <f>IFERROR(VLOOKUP($C20,D!$K:$R,7,),"")</f>
        <v>13000</v>
      </c>
      <c r="G20" s="47">
        <f>IFERROR(VLOOKUP($C20,D!$K:$R,8,),"")</f>
        <v>14300</v>
      </c>
    </row>
    <row r="21" spans="1:7">
      <c r="A21" s="46">
        <f t="shared" si="0"/>
        <v>19</v>
      </c>
      <c r="B21" s="46">
        <f>IFERROR(VLOOKUP($C21,D!$K:$Y,15,),"")</f>
        <v>211</v>
      </c>
      <c r="C21" s="48">
        <f>IFERROR(VLOOKUP($C$1&amp;$A21,D!$B:$K,10,FALSE),"")</f>
        <v>9784621307663</v>
      </c>
      <c r="D21" s="46" t="str">
        <f>IFERROR(VLOOKUP(C21,D!K:R,5,),"")</f>
        <v>イスラーム文化事典</v>
      </c>
      <c r="E21" s="46" t="str">
        <f>IFERROR(VLOOKUP($C21,D!$K:$R,3,),"")</f>
        <v>丸善出版</v>
      </c>
      <c r="F21" s="47">
        <f>IFERROR(VLOOKUP($C21,D!$K:$R,7,),"")</f>
        <v>27000</v>
      </c>
      <c r="G21" s="47">
        <f>IFERROR(VLOOKUP($C21,D!$K:$R,8,),"")</f>
        <v>29700</v>
      </c>
    </row>
    <row r="22" spans="1:7">
      <c r="A22" s="46">
        <f t="shared" si="0"/>
        <v>20</v>
      </c>
      <c r="B22" s="46">
        <f>IFERROR(VLOOKUP($C22,D!$K:$Y,15,),"")</f>
        <v>882</v>
      </c>
      <c r="C22" s="48">
        <f>IFERROR(VLOOKUP($C$1&amp;$A22,D!$B:$K,10,FALSE),"")</f>
        <v>9784750514444</v>
      </c>
      <c r="D22" s="46" t="str">
        <f>IFERROR(VLOOKUP(C22,D!K:R,5,),"")</f>
        <v>失われた宗教を生きる人々</v>
      </c>
      <c r="E22" s="46" t="str">
        <f>IFERROR(VLOOKUP($C22,D!$K:$R,3,),"")</f>
        <v>亜紀書房</v>
      </c>
      <c r="F22" s="47">
        <f>IFERROR(VLOOKUP($C22,D!$K:$R,7,),"")</f>
        <v>3700</v>
      </c>
      <c r="G22" s="47">
        <f>IFERROR(VLOOKUP($C22,D!$K:$R,8,),"")</f>
        <v>4070</v>
      </c>
    </row>
    <row r="23" spans="1:7">
      <c r="A23" s="46">
        <f t="shared" si="0"/>
        <v>21</v>
      </c>
      <c r="B23" s="46">
        <f>IFERROR(VLOOKUP($C23,D!$K:$Y,15,),"")</f>
        <v>883</v>
      </c>
      <c r="C23" s="48">
        <f>IFERROR(VLOOKUP($C$1&amp;$A23,D!$B:$K,10,FALSE),"")</f>
        <v>9784305709745</v>
      </c>
      <c r="D23" s="46" t="str">
        <f>IFERROR(VLOOKUP(C23,D!K:R,5,),"")</f>
        <v>神話研究の最先端</v>
      </c>
      <c r="E23" s="46" t="str">
        <f>IFERROR(VLOOKUP($C23,D!$K:$R,3,),"")</f>
        <v>笠間書院</v>
      </c>
      <c r="F23" s="47">
        <f>IFERROR(VLOOKUP($C23,D!$K:$R,7,),"")</f>
        <v>7000</v>
      </c>
      <c r="G23" s="47">
        <f>IFERROR(VLOOKUP($C23,D!$K:$R,8,),"")</f>
        <v>7700</v>
      </c>
    </row>
    <row r="24" spans="1:7">
      <c r="A24" s="46">
        <f t="shared" si="0"/>
        <v>22</v>
      </c>
      <c r="B24" s="46">
        <f>IFERROR(VLOOKUP($C24,D!$K:$Y,15,),"")</f>
        <v>884</v>
      </c>
      <c r="C24" s="48">
        <f>IFERROR(VLOOKUP($C$1&amp;$A24,D!$B:$K,10,FALSE),"")</f>
        <v>9784771034730</v>
      </c>
      <c r="D24" s="46" t="str">
        <f>IFERROR(VLOOKUP(C24,D!K:R,5,),"")</f>
        <v>正直の徒のイスラーム</v>
      </c>
      <c r="E24" s="46" t="str">
        <f>IFERROR(VLOOKUP($C24,D!$K:$R,3,),"")</f>
        <v>晃洋書房</v>
      </c>
      <c r="F24" s="47">
        <f>IFERROR(VLOOKUP($C24,D!$K:$R,7,),"")</f>
        <v>5800</v>
      </c>
      <c r="G24" s="47">
        <f>IFERROR(VLOOKUP($C24,D!$K:$R,8,),"")</f>
        <v>6380</v>
      </c>
    </row>
    <row r="25" spans="1:7">
      <c r="A25" s="46">
        <f t="shared" si="0"/>
        <v>23</v>
      </c>
      <c r="B25" s="46">
        <f>IFERROR(VLOOKUP($C25,D!$K:$Y,15,),"")</f>
        <v>885</v>
      </c>
      <c r="C25" s="48">
        <f>IFERROR(VLOOKUP($C$1&amp;$A25,D!$B:$K,10,FALSE),"")</f>
        <v>9784787220950</v>
      </c>
      <c r="D25" s="46" t="str">
        <f>IFERROR(VLOOKUP(C25,D!K:R,5,),"")</f>
        <v>神智学とアジア</v>
      </c>
      <c r="E25" s="46" t="str">
        <f>IFERROR(VLOOKUP($C25,D!$K:$R,3,),"")</f>
        <v>青弓社</v>
      </c>
      <c r="F25" s="47">
        <f>IFERROR(VLOOKUP($C25,D!$K:$R,7,),"")</f>
        <v>3800</v>
      </c>
      <c r="G25" s="47">
        <f>IFERROR(VLOOKUP($C25,D!$K:$R,8,),"")</f>
        <v>4180</v>
      </c>
    </row>
    <row r="26" spans="1:7">
      <c r="A26" s="46">
        <f t="shared" si="0"/>
        <v>24</v>
      </c>
      <c r="B26" s="46">
        <f>IFERROR(VLOOKUP($C26,D!$K:$Y,15,),"")</f>
        <v>886</v>
      </c>
      <c r="C26" s="48">
        <f>IFERROR(VLOOKUP($C$1&amp;$A26,D!$B:$K,10,FALSE),"")</f>
        <v>9784469012903</v>
      </c>
      <c r="D26" s="46" t="str">
        <f>IFERROR(VLOOKUP(C26,D!K:R,5,),"")</f>
        <v>北欧・ゲルマン神話シンボル事典</v>
      </c>
      <c r="E26" s="46" t="str">
        <f>IFERROR(VLOOKUP($C26,D!$K:$R,3,),"")</f>
        <v>大修館書店</v>
      </c>
      <c r="F26" s="47">
        <f>IFERROR(VLOOKUP($C26,D!$K:$R,7,),"")</f>
        <v>4000</v>
      </c>
      <c r="G26" s="47">
        <f>IFERROR(VLOOKUP($C26,D!$K:$R,8,),"")</f>
        <v>4400</v>
      </c>
    </row>
    <row r="27" spans="1:7">
      <c r="A27" s="46">
        <f t="shared" si="0"/>
        <v>25</v>
      </c>
      <c r="B27" s="46">
        <f>IFERROR(VLOOKUP($C27,D!$K:$Y,15,),"")</f>
        <v>887</v>
      </c>
      <c r="C27" s="48">
        <f>IFERROR(VLOOKUP($C$1&amp;$A27,D!$B:$K,10,FALSE),"")</f>
        <v>9784469012897</v>
      </c>
      <c r="D27" s="46" t="str">
        <f>IFERROR(VLOOKUP(C27,D!K:R,5,),"")</f>
        <v>ラルース　ギリシア・ローマ神話大事典</v>
      </c>
      <c r="E27" s="46" t="str">
        <f>IFERROR(VLOOKUP($C27,D!$K:$R,3,),"")</f>
        <v>大修館書店</v>
      </c>
      <c r="F27" s="47">
        <f>IFERROR(VLOOKUP($C27,D!$K:$R,7,),"")</f>
        <v>22000</v>
      </c>
      <c r="G27" s="47">
        <f>IFERROR(VLOOKUP($C27,D!$K:$R,8,),"")</f>
        <v>24200</v>
      </c>
    </row>
    <row r="28" spans="1:7">
      <c r="A28" s="46">
        <f t="shared" si="0"/>
        <v>26</v>
      </c>
      <c r="B28" s="46">
        <f>IFERROR(VLOOKUP($C28,D!$K:$Y,15,),"")</f>
        <v>888</v>
      </c>
      <c r="C28" s="48">
        <f>IFERROR(VLOOKUP($C$1&amp;$A28,D!$B:$K,10,FALSE),"")</f>
        <v>9784815808150</v>
      </c>
      <c r="D28" s="46" t="str">
        <f>IFERROR(VLOOKUP(C28,D!K:R,5,),"")</f>
        <v>新宗教と総力戦</v>
      </c>
      <c r="E28" s="46" t="str">
        <f>IFERROR(VLOOKUP($C28,D!$K:$R,3,),"")</f>
        <v>名古屋大学出版会</v>
      </c>
      <c r="F28" s="47">
        <f>IFERROR(VLOOKUP($C28,D!$K:$R,7,),"")</f>
        <v>5400</v>
      </c>
      <c r="G28" s="47">
        <f>IFERROR(VLOOKUP($C28,D!$K:$R,8,),"")</f>
        <v>5940</v>
      </c>
    </row>
    <row r="29" spans="1:7">
      <c r="A29" s="46">
        <f t="shared" si="0"/>
        <v>27</v>
      </c>
      <c r="B29" s="46">
        <f>IFERROR(VLOOKUP($C29,D!$K:$Y,15,),"")</f>
        <v>889</v>
      </c>
      <c r="C29" s="48">
        <f>IFERROR(VLOOKUP($C$1&amp;$A29,D!$B:$K,10,FALSE),"")</f>
        <v>9784621307151</v>
      </c>
      <c r="D29" s="46" t="str">
        <f>IFERROR(VLOOKUP(C29,D!K:R,5,),"")</f>
        <v>キリスト教文化事典</v>
      </c>
      <c r="E29" s="46" t="str">
        <f>IFERROR(VLOOKUP($C29,D!$K:$R,3,),"")</f>
        <v>丸善出版</v>
      </c>
      <c r="F29" s="47">
        <f>IFERROR(VLOOKUP($C29,D!$K:$R,7,),"")</f>
        <v>22000</v>
      </c>
      <c r="G29" s="47">
        <f>IFERROR(VLOOKUP($C29,D!$K:$R,8,),"")</f>
        <v>24200</v>
      </c>
    </row>
    <row r="30" spans="1:7">
      <c r="A30" s="46">
        <f t="shared" si="0"/>
        <v>28</v>
      </c>
      <c r="B30" s="46">
        <f>IFERROR(VLOOKUP($C30,D!$K:$Y,15,),"")</f>
        <v>890</v>
      </c>
      <c r="C30" s="48">
        <f>IFERROR(VLOOKUP($C$1&amp;$A30,D!$B:$K,10,FALSE),"")</f>
        <v>9784621305829</v>
      </c>
      <c r="D30" s="46" t="str">
        <f>IFERROR(VLOOKUP(C30,D!K:R,5,),"")</f>
        <v>仏教事典</v>
      </c>
      <c r="E30" s="46" t="str">
        <f>IFERROR(VLOOKUP($C30,D!$K:$R,3,),"")</f>
        <v>丸善出版</v>
      </c>
      <c r="F30" s="47">
        <f>IFERROR(VLOOKUP($C30,D!$K:$R,7,),"")</f>
        <v>24000</v>
      </c>
      <c r="G30" s="47">
        <f>IFERROR(VLOOKUP($C30,D!$K:$R,8,),"")</f>
        <v>26400</v>
      </c>
    </row>
    <row r="31" spans="1:7">
      <c r="A31" s="46">
        <f t="shared" si="0"/>
        <v>29</v>
      </c>
      <c r="B31" s="46" t="str">
        <f>IFERROR(VLOOKUP($C31,D!$K:$Y,15,),"")</f>
        <v/>
      </c>
      <c r="C31" s="48" t="str">
        <f>IFERROR(VLOOKUP($C$1&amp;$A31,D!$B:$K,10,FALSE),"")</f>
        <v/>
      </c>
      <c r="D31" s="46" t="str">
        <f>IFERROR(VLOOKUP(C31,D!K:R,5,),"")</f>
        <v/>
      </c>
      <c r="E31" s="46" t="str">
        <f>IFERROR(VLOOKUP($C31,D!$K:$R,3,),"")</f>
        <v/>
      </c>
      <c r="F31" s="47" t="str">
        <f>IFERROR(VLOOKUP($C31,D!$K:$R,7,),"")</f>
        <v/>
      </c>
      <c r="G31" s="47" t="str">
        <f>IFERROR(VLOOKUP($C31,D!$K:$R,8,),"")</f>
        <v/>
      </c>
    </row>
    <row r="32" spans="1:7">
      <c r="A32" s="46">
        <f t="shared" si="0"/>
        <v>30</v>
      </c>
      <c r="B32" s="46" t="str">
        <f>IFERROR(VLOOKUP($C32,D!$K:$Y,15,),"")</f>
        <v/>
      </c>
      <c r="C32" s="48" t="str">
        <f>IFERROR(VLOOKUP($C$1&amp;$A32,D!$B:$K,10,FALSE),"")</f>
        <v/>
      </c>
      <c r="D32" s="46" t="str">
        <f>IFERROR(VLOOKUP(C32,D!K:R,5,),"")</f>
        <v/>
      </c>
      <c r="E32" s="46" t="str">
        <f>IFERROR(VLOOKUP($C32,D!$K:$R,3,),"")</f>
        <v/>
      </c>
      <c r="F32" s="47" t="str">
        <f>IFERROR(VLOOKUP($C32,D!$K:$R,7,),"")</f>
        <v/>
      </c>
      <c r="G32" s="47" t="str">
        <f>IFERROR(VLOOKUP($C32,D!$K:$R,8,),"")</f>
        <v/>
      </c>
    </row>
    <row r="33" spans="1:7">
      <c r="A33" s="46">
        <f t="shared" si="0"/>
        <v>31</v>
      </c>
      <c r="B33" s="46" t="str">
        <f>IFERROR(VLOOKUP($C33,D!$K:$Y,15,),"")</f>
        <v/>
      </c>
      <c r="C33" s="48" t="str">
        <f>IFERROR(VLOOKUP($C$1&amp;$A33,D!$B:$K,10,FALSE),"")</f>
        <v/>
      </c>
      <c r="D33" s="46" t="str">
        <f>IFERROR(VLOOKUP(C33,D!K:R,5,),"")</f>
        <v/>
      </c>
      <c r="E33" s="46" t="str">
        <f>IFERROR(VLOOKUP($C33,D!$K:$R,3,),"")</f>
        <v/>
      </c>
      <c r="F33" s="47" t="str">
        <f>IFERROR(VLOOKUP($C33,D!$K:$R,7,),"")</f>
        <v/>
      </c>
      <c r="G33" s="47" t="str">
        <f>IFERROR(VLOOKUP($C33,D!$K:$R,8,),"")</f>
        <v/>
      </c>
    </row>
    <row r="34" spans="1:7">
      <c r="A34" s="46">
        <f t="shared" si="0"/>
        <v>32</v>
      </c>
      <c r="B34" s="46" t="str">
        <f>IFERROR(VLOOKUP($C34,D!$K:$Y,15,),"")</f>
        <v/>
      </c>
      <c r="C34" s="48" t="str">
        <f>IFERROR(VLOOKUP($C$1&amp;$A34,D!$B:$K,10,FALSE),"")</f>
        <v/>
      </c>
      <c r="D34" s="46" t="str">
        <f>IFERROR(VLOOKUP(C34,D!K:R,5,),"")</f>
        <v/>
      </c>
      <c r="E34" s="46" t="str">
        <f>IFERROR(VLOOKUP($C34,D!$K:$R,3,),"")</f>
        <v/>
      </c>
      <c r="F34" s="47" t="str">
        <f>IFERROR(VLOOKUP($C34,D!$K:$R,7,),"")</f>
        <v/>
      </c>
      <c r="G34" s="47" t="str">
        <f>IFERROR(VLOOKUP($C34,D!$K:$R,8,),"")</f>
        <v/>
      </c>
    </row>
    <row r="35" spans="1:7">
      <c r="A35" s="46">
        <f t="shared" si="0"/>
        <v>33</v>
      </c>
      <c r="B35" s="46" t="str">
        <f>IFERROR(VLOOKUP($C35,D!$K:$Y,15,),"")</f>
        <v/>
      </c>
      <c r="C35" s="48" t="str">
        <f>IFERROR(VLOOKUP($C$1&amp;$A35,D!$B:$K,10,FALSE),"")</f>
        <v/>
      </c>
      <c r="D35" s="46" t="str">
        <f>IFERROR(VLOOKUP(C35,D!K:R,5,),"")</f>
        <v/>
      </c>
      <c r="E35" s="46" t="str">
        <f>IFERROR(VLOOKUP($C35,D!$K:$R,3,),"")</f>
        <v/>
      </c>
      <c r="F35" s="47" t="str">
        <f>IFERROR(VLOOKUP($C35,D!$K:$R,7,),"")</f>
        <v/>
      </c>
      <c r="G35" s="47" t="str">
        <f>IFERROR(VLOOKUP($C35,D!$K:$R,8,),"")</f>
        <v/>
      </c>
    </row>
    <row r="36" spans="1:7">
      <c r="A36" s="46">
        <f t="shared" si="0"/>
        <v>34</v>
      </c>
      <c r="B36" s="46" t="str">
        <f>IFERROR(VLOOKUP($C36,D!$K:$Y,15,),"")</f>
        <v/>
      </c>
      <c r="C36" s="48" t="str">
        <f>IFERROR(VLOOKUP($C$1&amp;$A36,D!$B:$K,10,FALSE),"")</f>
        <v/>
      </c>
      <c r="D36" s="46" t="str">
        <f>IFERROR(VLOOKUP(C36,D!K:R,5,),"")</f>
        <v/>
      </c>
      <c r="E36" s="46" t="str">
        <f>IFERROR(VLOOKUP($C36,D!$K:$R,3,),"")</f>
        <v/>
      </c>
      <c r="F36" s="47" t="str">
        <f>IFERROR(VLOOKUP($C36,D!$K:$R,7,),"")</f>
        <v/>
      </c>
      <c r="G36" s="47" t="str">
        <f>IFERROR(VLOOKUP($C36,D!$K:$R,8,),"")</f>
        <v/>
      </c>
    </row>
    <row r="37" spans="1:7">
      <c r="A37" s="46">
        <f t="shared" si="0"/>
        <v>35</v>
      </c>
      <c r="B37" s="46" t="str">
        <f>IFERROR(VLOOKUP($C37,D!$K:$Y,15,),"")</f>
        <v/>
      </c>
      <c r="C37" s="48" t="str">
        <f>IFERROR(VLOOKUP($C$1&amp;$A37,D!$B:$K,10,FALSE),"")</f>
        <v/>
      </c>
      <c r="D37" s="46" t="str">
        <f>IFERROR(VLOOKUP(C37,D!K:R,5,),"")</f>
        <v/>
      </c>
      <c r="E37" s="46" t="str">
        <f>IFERROR(VLOOKUP($C37,D!$K:$R,3,),"")</f>
        <v/>
      </c>
      <c r="F37" s="47" t="str">
        <f>IFERROR(VLOOKUP($C37,D!$K:$R,7,),"")</f>
        <v/>
      </c>
      <c r="G37" s="47" t="str">
        <f>IFERROR(VLOOKUP($C37,D!$K:$R,8,),"")</f>
        <v/>
      </c>
    </row>
    <row r="38" spans="1:7">
      <c r="A38" s="46">
        <f t="shared" si="0"/>
        <v>36</v>
      </c>
      <c r="B38" s="46" t="str">
        <f>IFERROR(VLOOKUP($C38,D!$K:$Y,15,),"")</f>
        <v/>
      </c>
      <c r="C38" s="48" t="str">
        <f>IFERROR(VLOOKUP($C$1&amp;$A38,D!$B:$K,10,FALSE),"")</f>
        <v/>
      </c>
      <c r="D38" s="46" t="str">
        <f>IFERROR(VLOOKUP(C38,D!K:R,5,),"")</f>
        <v/>
      </c>
      <c r="E38" s="46" t="str">
        <f>IFERROR(VLOOKUP($C38,D!$K:$R,3,),"")</f>
        <v/>
      </c>
      <c r="F38" s="47" t="str">
        <f>IFERROR(VLOOKUP($C38,D!$K:$R,7,),"")</f>
        <v/>
      </c>
      <c r="G38" s="47" t="str">
        <f>IFERROR(VLOOKUP($C38,D!$K:$R,8,),"")</f>
        <v/>
      </c>
    </row>
    <row r="39" spans="1:7">
      <c r="A39" s="46">
        <f t="shared" si="0"/>
        <v>37</v>
      </c>
      <c r="B39" s="46" t="str">
        <f>IFERROR(VLOOKUP($C39,D!$K:$Y,15,),"")</f>
        <v/>
      </c>
      <c r="C39" s="48" t="str">
        <f>IFERROR(VLOOKUP($C$1&amp;$A39,D!$B:$K,10,FALSE),"")</f>
        <v/>
      </c>
      <c r="D39" s="46" t="str">
        <f>IFERROR(VLOOKUP(C39,D!K:R,5,),"")</f>
        <v/>
      </c>
      <c r="E39" s="46" t="str">
        <f>IFERROR(VLOOKUP($C39,D!$K:$R,3,),"")</f>
        <v/>
      </c>
      <c r="F39" s="47" t="str">
        <f>IFERROR(VLOOKUP($C39,D!$K:$R,7,),"")</f>
        <v/>
      </c>
      <c r="G39" s="47" t="str">
        <f>IFERROR(VLOOKUP($C39,D!$K:$R,8,),"")</f>
        <v/>
      </c>
    </row>
    <row r="40" spans="1:7">
      <c r="A40" s="46">
        <f t="shared" si="0"/>
        <v>38</v>
      </c>
      <c r="B40" s="46" t="str">
        <f>IFERROR(VLOOKUP($C40,D!$K:$Y,15,),"")</f>
        <v/>
      </c>
      <c r="C40" s="48" t="str">
        <f>IFERROR(VLOOKUP($C$1&amp;$A40,D!$B:$K,10,FALSE),"")</f>
        <v/>
      </c>
      <c r="D40" s="46" t="str">
        <f>IFERROR(VLOOKUP(C40,D!K:R,5,),"")</f>
        <v/>
      </c>
      <c r="E40" s="46" t="str">
        <f>IFERROR(VLOOKUP($C40,D!$K:$R,3,),"")</f>
        <v/>
      </c>
      <c r="F40" s="47" t="str">
        <f>IFERROR(VLOOKUP($C40,D!$K:$R,7,),"")</f>
        <v/>
      </c>
      <c r="G40" s="47" t="str">
        <f>IFERROR(VLOOKUP($C40,D!$K:$R,8,),"")</f>
        <v/>
      </c>
    </row>
    <row r="41" spans="1:7">
      <c r="A41" s="46">
        <f t="shared" si="0"/>
        <v>39</v>
      </c>
      <c r="B41" s="46" t="str">
        <f>IFERROR(VLOOKUP($C41,D!$K:$Y,15,),"")</f>
        <v/>
      </c>
      <c r="C41" s="48" t="str">
        <f>IFERROR(VLOOKUP($C$1&amp;$A41,D!$B:$K,10,FALSE),"")</f>
        <v/>
      </c>
      <c r="D41" s="46" t="str">
        <f>IFERROR(VLOOKUP(C41,D!K:R,5,),"")</f>
        <v/>
      </c>
      <c r="E41" s="46" t="str">
        <f>IFERROR(VLOOKUP($C41,D!$K:$R,3,),"")</f>
        <v/>
      </c>
      <c r="F41" s="47" t="str">
        <f>IFERROR(VLOOKUP($C41,D!$K:$R,7,),"")</f>
        <v/>
      </c>
      <c r="G41" s="47" t="str">
        <f>IFERROR(VLOOKUP($C41,D!$K:$R,8,),"")</f>
        <v/>
      </c>
    </row>
    <row r="42" spans="1:7">
      <c r="A42" s="46">
        <f t="shared" si="0"/>
        <v>40</v>
      </c>
      <c r="B42" s="46" t="str">
        <f>IFERROR(VLOOKUP($C42,D!$K:$Y,15,),"")</f>
        <v/>
      </c>
      <c r="C42" s="48" t="str">
        <f>IFERROR(VLOOKUP($C$1&amp;$A42,D!$B:$K,10,FALSE),"")</f>
        <v/>
      </c>
      <c r="D42" s="46" t="str">
        <f>IFERROR(VLOOKUP(C42,D!K:R,5,),"")</f>
        <v/>
      </c>
      <c r="E42" s="46" t="str">
        <f>IFERROR(VLOOKUP($C42,D!$K:$R,3,),"")</f>
        <v/>
      </c>
      <c r="F42" s="47" t="str">
        <f>IFERROR(VLOOKUP($C42,D!$K:$R,7,),"")</f>
        <v/>
      </c>
      <c r="G42" s="47" t="str">
        <f>IFERROR(VLOOKUP($C42,D!$K:$R,8,),"")</f>
        <v/>
      </c>
    </row>
    <row r="43" spans="1:7">
      <c r="A43" s="46">
        <f t="shared" si="0"/>
        <v>41</v>
      </c>
      <c r="B43" s="46" t="str">
        <f>IFERROR(VLOOKUP($C43,D!$K:$Y,15,),"")</f>
        <v/>
      </c>
      <c r="C43" s="48" t="str">
        <f>IFERROR(VLOOKUP($C$1&amp;$A43,D!$B:$K,10,FALSE),"")</f>
        <v/>
      </c>
      <c r="D43" s="46" t="str">
        <f>IFERROR(VLOOKUP(C43,D!K:R,5,),"")</f>
        <v/>
      </c>
      <c r="E43" s="46" t="str">
        <f>IFERROR(VLOOKUP($C43,D!$K:$R,3,),"")</f>
        <v/>
      </c>
      <c r="F43" s="47" t="str">
        <f>IFERROR(VLOOKUP($C43,D!$K:$R,7,),"")</f>
        <v/>
      </c>
      <c r="G43" s="47" t="str">
        <f>IFERROR(VLOOKUP($C43,D!$K:$R,8,),"")</f>
        <v/>
      </c>
    </row>
    <row r="44" spans="1:7">
      <c r="A44" s="46">
        <f t="shared" si="0"/>
        <v>42</v>
      </c>
      <c r="B44" s="46" t="str">
        <f>IFERROR(VLOOKUP($C44,D!$K:$Y,15,),"")</f>
        <v/>
      </c>
      <c r="C44" s="48" t="str">
        <f>IFERROR(VLOOKUP($C$1&amp;$A44,D!$B:$K,10,FALSE),"")</f>
        <v/>
      </c>
      <c r="D44" s="46" t="str">
        <f>IFERROR(VLOOKUP(C44,D!K:R,5,),"")</f>
        <v/>
      </c>
      <c r="E44" s="46" t="str">
        <f>IFERROR(VLOOKUP($C44,D!$K:$R,3,),"")</f>
        <v/>
      </c>
      <c r="F44" s="47" t="str">
        <f>IFERROR(VLOOKUP($C44,D!$K:$R,7,),"")</f>
        <v/>
      </c>
      <c r="G44" s="47" t="str">
        <f>IFERROR(VLOOKUP($C44,D!$K:$R,8,),"")</f>
        <v/>
      </c>
    </row>
    <row r="45" spans="1:7">
      <c r="A45" s="46">
        <f t="shared" si="0"/>
        <v>43</v>
      </c>
      <c r="B45" s="46" t="str">
        <f>IFERROR(VLOOKUP($C45,D!$K:$Y,15,),"")</f>
        <v/>
      </c>
      <c r="C45" s="48" t="str">
        <f>IFERROR(VLOOKUP($C$1&amp;$A45,D!$B:$K,10,FALSE),"")</f>
        <v/>
      </c>
      <c r="D45" s="46" t="str">
        <f>IFERROR(VLOOKUP(C45,D!K:R,5,),"")</f>
        <v/>
      </c>
      <c r="E45" s="46" t="str">
        <f>IFERROR(VLOOKUP($C45,D!$K:$R,3,),"")</f>
        <v/>
      </c>
      <c r="F45" s="47" t="str">
        <f>IFERROR(VLOOKUP($C45,D!$K:$R,7,),"")</f>
        <v/>
      </c>
      <c r="G45" s="47" t="str">
        <f>IFERROR(VLOOKUP($C45,D!$K:$R,8,),"")</f>
        <v/>
      </c>
    </row>
    <row r="46" spans="1:7">
      <c r="A46" s="46">
        <f t="shared" si="0"/>
        <v>44</v>
      </c>
      <c r="B46" s="46" t="str">
        <f>IFERROR(VLOOKUP($C46,D!$K:$Y,15,),"")</f>
        <v/>
      </c>
      <c r="C46" s="48" t="str">
        <f>IFERROR(VLOOKUP($C$1&amp;$A46,D!$B:$K,10,FALSE),"")</f>
        <v/>
      </c>
      <c r="D46" s="46" t="str">
        <f>IFERROR(VLOOKUP(C46,D!K:R,5,),"")</f>
        <v/>
      </c>
      <c r="E46" s="46" t="str">
        <f>IFERROR(VLOOKUP($C46,D!$K:$R,3,),"")</f>
        <v/>
      </c>
      <c r="F46" s="47" t="str">
        <f>IFERROR(VLOOKUP($C46,D!$K:$R,7,),"")</f>
        <v/>
      </c>
      <c r="G46" s="47" t="str">
        <f>IFERROR(VLOOKUP($C46,D!$K:$R,8,),"")</f>
        <v/>
      </c>
    </row>
    <row r="47" spans="1:7">
      <c r="A47" s="46">
        <f t="shared" si="0"/>
        <v>45</v>
      </c>
      <c r="B47" s="46" t="str">
        <f>IFERROR(VLOOKUP($C47,D!$K:$Y,15,),"")</f>
        <v/>
      </c>
      <c r="C47" s="48" t="str">
        <f>IFERROR(VLOOKUP($C$1&amp;$A47,D!$B:$K,10,FALSE),"")</f>
        <v/>
      </c>
      <c r="D47" s="46" t="str">
        <f>IFERROR(VLOOKUP(C47,D!K:R,5,),"")</f>
        <v/>
      </c>
      <c r="E47" s="46" t="str">
        <f>IFERROR(VLOOKUP($C47,D!$K:$R,3,),"")</f>
        <v/>
      </c>
      <c r="F47" s="47" t="str">
        <f>IFERROR(VLOOKUP($C47,D!$K:$R,7,),"")</f>
        <v/>
      </c>
      <c r="G47" s="47" t="str">
        <f>IFERROR(VLOOKUP($C47,D!$K:$R,8,),"")</f>
        <v/>
      </c>
    </row>
    <row r="48" spans="1:7">
      <c r="A48" s="46">
        <f t="shared" si="0"/>
        <v>46</v>
      </c>
      <c r="B48" s="46" t="str">
        <f>IFERROR(VLOOKUP($C48,D!$K:$Y,15,),"")</f>
        <v/>
      </c>
      <c r="C48" s="48" t="str">
        <f>IFERROR(VLOOKUP($C$1&amp;$A48,D!$B:$K,10,FALSE),"")</f>
        <v/>
      </c>
      <c r="D48" s="46" t="str">
        <f>IFERROR(VLOOKUP(C48,D!K:R,5,),"")</f>
        <v/>
      </c>
      <c r="E48" s="46" t="str">
        <f>IFERROR(VLOOKUP($C48,D!$K:$R,3,),"")</f>
        <v/>
      </c>
      <c r="F48" s="47" t="str">
        <f>IFERROR(VLOOKUP($C48,D!$K:$R,7,),"")</f>
        <v/>
      </c>
      <c r="G48" s="47" t="str">
        <f>IFERROR(VLOOKUP($C48,D!$K:$R,8,),"")</f>
        <v/>
      </c>
    </row>
    <row r="49" spans="1:7">
      <c r="A49" s="46">
        <f t="shared" si="0"/>
        <v>47</v>
      </c>
      <c r="B49" s="46" t="str">
        <f>IFERROR(VLOOKUP($C49,D!$K:$Y,15,),"")</f>
        <v/>
      </c>
      <c r="C49" s="48" t="str">
        <f>IFERROR(VLOOKUP($C$1&amp;$A49,D!$B:$K,10,FALSE),"")</f>
        <v/>
      </c>
      <c r="D49" s="46" t="str">
        <f>IFERROR(VLOOKUP(C49,D!K:R,5,),"")</f>
        <v/>
      </c>
      <c r="E49" s="46" t="str">
        <f>IFERROR(VLOOKUP($C49,D!$K:$R,3,),"")</f>
        <v/>
      </c>
      <c r="F49" s="47" t="str">
        <f>IFERROR(VLOOKUP($C49,D!$K:$R,7,),"")</f>
        <v/>
      </c>
      <c r="G49" s="47" t="str">
        <f>IFERROR(VLOOKUP($C49,D!$K:$R,8,),"")</f>
        <v/>
      </c>
    </row>
    <row r="50" spans="1:7">
      <c r="A50" s="46">
        <f t="shared" si="0"/>
        <v>48</v>
      </c>
      <c r="B50" s="46" t="str">
        <f>IFERROR(VLOOKUP($C50,D!$K:$Y,15,),"")</f>
        <v/>
      </c>
      <c r="C50" s="48" t="str">
        <f>IFERROR(VLOOKUP($C$1&amp;$A50,D!$B:$K,10,FALSE),"")</f>
        <v/>
      </c>
      <c r="D50" s="46" t="str">
        <f>IFERROR(VLOOKUP(C50,D!K:R,5,),"")</f>
        <v/>
      </c>
      <c r="E50" s="46" t="str">
        <f>IFERROR(VLOOKUP($C50,D!$K:$R,3,),"")</f>
        <v/>
      </c>
      <c r="F50" s="47" t="str">
        <f>IFERROR(VLOOKUP($C50,D!$K:$R,7,),"")</f>
        <v/>
      </c>
      <c r="G50" s="47" t="str">
        <f>IFERROR(VLOOKUP($C50,D!$K:$R,8,),"")</f>
        <v/>
      </c>
    </row>
    <row r="51" spans="1:7">
      <c r="A51" s="46">
        <f t="shared" si="0"/>
        <v>49</v>
      </c>
      <c r="B51" s="46" t="str">
        <f>IFERROR(VLOOKUP($C51,D!$K:$Y,15,),"")</f>
        <v/>
      </c>
      <c r="C51" s="48" t="str">
        <f>IFERROR(VLOOKUP($C$1&amp;$A51,D!$B:$K,10,FALSE),"")</f>
        <v/>
      </c>
      <c r="D51" s="46" t="str">
        <f>IFERROR(VLOOKUP(C51,D!K:R,5,),"")</f>
        <v/>
      </c>
      <c r="E51" s="46" t="str">
        <f>IFERROR(VLOOKUP($C51,D!$K:$R,3,),"")</f>
        <v/>
      </c>
      <c r="F51" s="47" t="str">
        <f>IFERROR(VLOOKUP($C51,D!$K:$R,7,),"")</f>
        <v/>
      </c>
      <c r="G51" s="47" t="str">
        <f>IFERROR(VLOOKUP($C51,D!$K:$R,8,),"")</f>
        <v/>
      </c>
    </row>
    <row r="52" spans="1:7">
      <c r="A52" s="46">
        <f t="shared" si="0"/>
        <v>50</v>
      </c>
      <c r="B52" s="46" t="str">
        <f>IFERROR(VLOOKUP($C52,D!$K:$Y,15,),"")</f>
        <v/>
      </c>
      <c r="C52" s="48" t="str">
        <f>IFERROR(VLOOKUP($C$1&amp;$A52,D!$B:$K,10,FALSE),"")</f>
        <v/>
      </c>
      <c r="D52" s="46" t="str">
        <f>IFERROR(VLOOKUP(C52,D!K:R,5,),"")</f>
        <v/>
      </c>
      <c r="E52" s="46" t="str">
        <f>IFERROR(VLOOKUP($C52,D!$K:$R,3,),"")</f>
        <v/>
      </c>
      <c r="F52" s="47" t="str">
        <f>IFERROR(VLOOKUP($C52,D!$K:$R,7,),"")</f>
        <v/>
      </c>
      <c r="G52" s="47" t="str">
        <f>IFERROR(VLOOKUP($C52,D!$K:$R,8,),"")</f>
        <v/>
      </c>
    </row>
    <row r="53" spans="1:7">
      <c r="A53" s="46">
        <f t="shared" si="0"/>
        <v>51</v>
      </c>
      <c r="B53" s="46" t="str">
        <f>IFERROR(VLOOKUP($C53,D!$K:$Y,15,),"")</f>
        <v/>
      </c>
      <c r="C53" s="48" t="str">
        <f>IFERROR(VLOOKUP($C$1&amp;$A53,D!$B:$K,10,FALSE),"")</f>
        <v/>
      </c>
      <c r="D53" s="46" t="str">
        <f>IFERROR(VLOOKUP(C53,D!K:R,5,),"")</f>
        <v/>
      </c>
      <c r="E53" s="46" t="str">
        <f>IFERROR(VLOOKUP($C53,D!$K:$R,3,),"")</f>
        <v/>
      </c>
      <c r="F53" s="47" t="str">
        <f>IFERROR(VLOOKUP($C53,D!$K:$R,7,),"")</f>
        <v/>
      </c>
      <c r="G53" s="47" t="str">
        <f>IFERROR(VLOOKUP($C53,D!$K:$R,8,),"")</f>
        <v/>
      </c>
    </row>
    <row r="54" spans="1:7">
      <c r="A54" s="46">
        <f t="shared" si="0"/>
        <v>52</v>
      </c>
      <c r="B54" s="46" t="str">
        <f>IFERROR(VLOOKUP($C54,D!$K:$Y,15,),"")</f>
        <v/>
      </c>
      <c r="C54" s="48" t="str">
        <f>IFERROR(VLOOKUP($C$1&amp;$A54,D!$B:$K,10,FALSE),"")</f>
        <v/>
      </c>
      <c r="D54" s="46" t="str">
        <f>IFERROR(VLOOKUP(C54,D!K:R,5,),"")</f>
        <v/>
      </c>
      <c r="E54" s="46" t="str">
        <f>IFERROR(VLOOKUP($C54,D!$K:$R,3,),"")</f>
        <v/>
      </c>
      <c r="F54" s="47" t="str">
        <f>IFERROR(VLOOKUP($C54,D!$K:$R,7,),"")</f>
        <v/>
      </c>
      <c r="G54" s="47" t="str">
        <f>IFERROR(VLOOKUP($C54,D!$K:$R,8,),"")</f>
        <v/>
      </c>
    </row>
    <row r="55" spans="1:7">
      <c r="A55" s="46">
        <f t="shared" si="0"/>
        <v>53</v>
      </c>
      <c r="B55" s="46" t="str">
        <f>IFERROR(VLOOKUP($C55,D!$K:$Y,15,),"")</f>
        <v/>
      </c>
      <c r="C55" s="48" t="str">
        <f>IFERROR(VLOOKUP($C$1&amp;$A55,D!$B:$K,10,FALSE),"")</f>
        <v/>
      </c>
      <c r="D55" s="46" t="str">
        <f>IFERROR(VLOOKUP(C55,D!K:R,5,),"")</f>
        <v/>
      </c>
      <c r="E55" s="46" t="str">
        <f>IFERROR(VLOOKUP($C55,D!$K:$R,3,),"")</f>
        <v/>
      </c>
      <c r="F55" s="47" t="str">
        <f>IFERROR(VLOOKUP($C55,D!$K:$R,7,),"")</f>
        <v/>
      </c>
      <c r="G55" s="47" t="str">
        <f>IFERROR(VLOOKUP($C55,D!$K:$R,8,),"")</f>
        <v/>
      </c>
    </row>
    <row r="56" spans="1:7">
      <c r="A56" s="46">
        <f t="shared" si="0"/>
        <v>54</v>
      </c>
      <c r="B56" s="46" t="str">
        <f>IFERROR(VLOOKUP($C56,D!$K:$Y,15,),"")</f>
        <v/>
      </c>
      <c r="C56" s="48" t="str">
        <f>IFERROR(VLOOKUP($C$1&amp;$A56,D!$B:$K,10,FALSE),"")</f>
        <v/>
      </c>
      <c r="D56" s="46" t="str">
        <f>IFERROR(VLOOKUP(C56,D!K:R,5,),"")</f>
        <v/>
      </c>
      <c r="E56" s="46" t="str">
        <f>IFERROR(VLOOKUP($C56,D!$K:$R,3,),"")</f>
        <v/>
      </c>
      <c r="F56" s="47" t="str">
        <f>IFERROR(VLOOKUP($C56,D!$K:$R,7,),"")</f>
        <v/>
      </c>
      <c r="G56" s="47" t="str">
        <f>IFERROR(VLOOKUP($C56,D!$K:$R,8,),"")</f>
        <v/>
      </c>
    </row>
    <row r="57" spans="1:7">
      <c r="A57" s="46">
        <f t="shared" si="0"/>
        <v>55</v>
      </c>
      <c r="B57" s="46" t="str">
        <f>IFERROR(VLOOKUP($C57,D!$K:$Y,15,),"")</f>
        <v/>
      </c>
      <c r="C57" s="48" t="str">
        <f>IFERROR(VLOOKUP($C$1&amp;$A57,D!$B:$K,10,FALSE),"")</f>
        <v/>
      </c>
      <c r="D57" s="46" t="str">
        <f>IFERROR(VLOOKUP(C57,D!K:R,5,),"")</f>
        <v/>
      </c>
      <c r="E57" s="46" t="str">
        <f>IFERROR(VLOOKUP($C57,D!$K:$R,3,),"")</f>
        <v/>
      </c>
      <c r="F57" s="47" t="str">
        <f>IFERROR(VLOOKUP($C57,D!$K:$R,7,),"")</f>
        <v/>
      </c>
      <c r="G57" s="47" t="str">
        <f>IFERROR(VLOOKUP($C57,D!$K:$R,8,),"")</f>
        <v/>
      </c>
    </row>
    <row r="58" spans="1:7">
      <c r="A58" s="46">
        <f t="shared" si="0"/>
        <v>56</v>
      </c>
      <c r="B58" s="46" t="str">
        <f>IFERROR(VLOOKUP($C58,D!$K:$Y,15,),"")</f>
        <v/>
      </c>
      <c r="C58" s="48" t="str">
        <f>IFERROR(VLOOKUP($C$1&amp;$A58,D!$B:$K,10,FALSE),"")</f>
        <v/>
      </c>
      <c r="D58" s="46" t="str">
        <f>IFERROR(VLOOKUP(C58,D!K:R,5,),"")</f>
        <v/>
      </c>
      <c r="E58" s="46" t="str">
        <f>IFERROR(VLOOKUP($C58,D!$K:$R,3,),"")</f>
        <v/>
      </c>
      <c r="F58" s="47" t="str">
        <f>IFERROR(VLOOKUP($C58,D!$K:$R,7,),"")</f>
        <v/>
      </c>
      <c r="G58" s="47" t="str">
        <f>IFERROR(VLOOKUP($C58,D!$K:$R,8,),"")</f>
        <v/>
      </c>
    </row>
    <row r="59" spans="1:7">
      <c r="A59" s="46">
        <f t="shared" si="0"/>
        <v>57</v>
      </c>
      <c r="B59" s="46" t="str">
        <f>IFERROR(VLOOKUP($C59,D!$K:$Y,15,),"")</f>
        <v/>
      </c>
      <c r="C59" s="48" t="str">
        <f>IFERROR(VLOOKUP($C$1&amp;$A59,D!$B:$K,10,FALSE),"")</f>
        <v/>
      </c>
      <c r="D59" s="46" t="str">
        <f>IFERROR(VLOOKUP(C59,D!K:R,5,),"")</f>
        <v/>
      </c>
      <c r="E59" s="46" t="str">
        <f>IFERROR(VLOOKUP($C59,D!$K:$R,3,),"")</f>
        <v/>
      </c>
      <c r="F59" s="47" t="str">
        <f>IFERROR(VLOOKUP($C59,D!$K:$R,7,),"")</f>
        <v/>
      </c>
      <c r="G59" s="47" t="str">
        <f>IFERROR(VLOOKUP($C59,D!$K:$R,8,),"")</f>
        <v/>
      </c>
    </row>
    <row r="60" spans="1:7">
      <c r="A60" s="46">
        <f t="shared" si="0"/>
        <v>58</v>
      </c>
      <c r="B60" s="46" t="str">
        <f>IFERROR(VLOOKUP($C60,D!$K:$Y,15,),"")</f>
        <v/>
      </c>
      <c r="C60" s="48" t="str">
        <f>IFERROR(VLOOKUP($C$1&amp;$A60,D!$B:$K,10,FALSE),"")</f>
        <v/>
      </c>
      <c r="D60" s="46" t="str">
        <f>IFERROR(VLOOKUP(C60,D!K:R,5,),"")</f>
        <v/>
      </c>
      <c r="E60" s="46" t="str">
        <f>IFERROR(VLOOKUP($C60,D!$K:$R,3,),"")</f>
        <v/>
      </c>
      <c r="F60" s="47" t="str">
        <f>IFERROR(VLOOKUP($C60,D!$K:$R,7,),"")</f>
        <v/>
      </c>
      <c r="G60" s="47" t="str">
        <f>IFERROR(VLOOKUP($C60,D!$K:$R,8,),"")</f>
        <v/>
      </c>
    </row>
    <row r="61" spans="1:7">
      <c r="A61" s="46">
        <f t="shared" si="0"/>
        <v>59</v>
      </c>
      <c r="B61" s="46" t="str">
        <f>IFERROR(VLOOKUP($C61,D!$K:$Y,15,),"")</f>
        <v/>
      </c>
      <c r="C61" s="48" t="str">
        <f>IFERROR(VLOOKUP($C$1&amp;$A61,D!$B:$K,10,FALSE),"")</f>
        <v/>
      </c>
      <c r="D61" s="46" t="str">
        <f>IFERROR(VLOOKUP(C61,D!K:R,5,),"")</f>
        <v/>
      </c>
      <c r="E61" s="46" t="str">
        <f>IFERROR(VLOOKUP($C61,D!$K:$R,3,),"")</f>
        <v/>
      </c>
      <c r="F61" s="47" t="str">
        <f>IFERROR(VLOOKUP($C61,D!$K:$R,7,),"")</f>
        <v/>
      </c>
      <c r="G61" s="47" t="str">
        <f>IFERROR(VLOOKUP($C61,D!$K:$R,8,),"")</f>
        <v/>
      </c>
    </row>
    <row r="62" spans="1:7">
      <c r="A62" s="46">
        <f t="shared" si="0"/>
        <v>60</v>
      </c>
      <c r="B62" s="46" t="str">
        <f>IFERROR(VLOOKUP($C62,D!$K:$Y,15,),"")</f>
        <v/>
      </c>
      <c r="C62" s="48" t="str">
        <f>IFERROR(VLOOKUP($C$1&amp;$A62,D!$B:$K,10,FALSE),"")</f>
        <v/>
      </c>
      <c r="D62" s="46" t="str">
        <f>IFERROR(VLOOKUP(C62,D!K:R,5,),"")</f>
        <v/>
      </c>
      <c r="E62" s="46" t="str">
        <f>IFERROR(VLOOKUP($C62,D!$K:$R,3,),"")</f>
        <v/>
      </c>
      <c r="F62" s="47" t="str">
        <f>IFERROR(VLOOKUP($C62,D!$K:$R,7,),"")</f>
        <v/>
      </c>
      <c r="G62" s="47" t="str">
        <f>IFERROR(VLOOKUP($C62,D!$K:$R,8,),"")</f>
        <v/>
      </c>
    </row>
    <row r="63" spans="1:7">
      <c r="A63" s="46">
        <f t="shared" si="0"/>
        <v>61</v>
      </c>
      <c r="B63" s="46" t="str">
        <f>IFERROR(VLOOKUP($C63,D!$K:$Y,15,),"")</f>
        <v/>
      </c>
      <c r="C63" s="48" t="str">
        <f>IFERROR(VLOOKUP($C$1&amp;$A63,D!$B:$K,10,FALSE),"")</f>
        <v/>
      </c>
      <c r="D63" s="46" t="str">
        <f>IFERROR(VLOOKUP(C63,D!K:R,5,),"")</f>
        <v/>
      </c>
      <c r="E63" s="46" t="str">
        <f>IFERROR(VLOOKUP($C63,D!$K:$R,3,),"")</f>
        <v/>
      </c>
      <c r="F63" s="47" t="str">
        <f>IFERROR(VLOOKUP($C63,D!$K:$R,7,),"")</f>
        <v/>
      </c>
      <c r="G63" s="47" t="str">
        <f>IFERROR(VLOOKUP($C63,D!$K:$R,8,),"")</f>
        <v/>
      </c>
    </row>
    <row r="64" spans="1:7">
      <c r="A64" s="46">
        <f t="shared" si="0"/>
        <v>62</v>
      </c>
      <c r="B64" s="46" t="str">
        <f>IFERROR(VLOOKUP($C64,D!$K:$Y,15,),"")</f>
        <v/>
      </c>
      <c r="C64" s="48" t="str">
        <f>IFERROR(VLOOKUP($C$1&amp;$A64,D!$B:$K,10,FALSE),"")</f>
        <v/>
      </c>
      <c r="D64" s="46" t="str">
        <f>IFERROR(VLOOKUP(C64,D!K:R,5,),"")</f>
        <v/>
      </c>
      <c r="E64" s="46" t="str">
        <f>IFERROR(VLOOKUP($C64,D!$K:$R,3,),"")</f>
        <v/>
      </c>
      <c r="F64" s="47" t="str">
        <f>IFERROR(VLOOKUP($C64,D!$K:$R,7,),"")</f>
        <v/>
      </c>
      <c r="G64" s="47" t="str">
        <f>IFERROR(VLOOKUP($C64,D!$K:$R,8,),"")</f>
        <v/>
      </c>
    </row>
    <row r="65" spans="1:7">
      <c r="A65" s="46">
        <f t="shared" si="0"/>
        <v>63</v>
      </c>
      <c r="B65" s="46" t="str">
        <f>IFERROR(VLOOKUP($C65,D!$K:$Y,15,),"")</f>
        <v/>
      </c>
      <c r="C65" s="48" t="str">
        <f>IFERROR(VLOOKUP($C$1&amp;$A65,D!$B:$K,10,FALSE),"")</f>
        <v/>
      </c>
      <c r="D65" s="46" t="str">
        <f>IFERROR(VLOOKUP(C65,D!K:R,5,),"")</f>
        <v/>
      </c>
      <c r="E65" s="46" t="str">
        <f>IFERROR(VLOOKUP($C65,D!$K:$R,3,),"")</f>
        <v/>
      </c>
      <c r="F65" s="47" t="str">
        <f>IFERROR(VLOOKUP($C65,D!$K:$R,7,),"")</f>
        <v/>
      </c>
      <c r="G65" s="47" t="str">
        <f>IFERROR(VLOOKUP($C65,D!$K:$R,8,),"")</f>
        <v/>
      </c>
    </row>
    <row r="66" spans="1:7">
      <c r="A66" s="46">
        <f t="shared" si="0"/>
        <v>64</v>
      </c>
      <c r="B66" s="46" t="str">
        <f>IFERROR(VLOOKUP($C66,D!$K:$Y,15,),"")</f>
        <v/>
      </c>
      <c r="C66" s="48" t="str">
        <f>IFERROR(VLOOKUP($C$1&amp;$A66,D!$B:$K,10,FALSE),"")</f>
        <v/>
      </c>
      <c r="D66" s="46" t="str">
        <f>IFERROR(VLOOKUP(C66,D!K:R,5,),"")</f>
        <v/>
      </c>
      <c r="E66" s="46" t="str">
        <f>IFERROR(VLOOKUP($C66,D!$K:$R,3,),"")</f>
        <v/>
      </c>
      <c r="F66" s="47" t="str">
        <f>IFERROR(VLOOKUP($C66,D!$K:$R,7,),"")</f>
        <v/>
      </c>
      <c r="G66" s="47" t="str">
        <f>IFERROR(VLOOKUP($C66,D!$K:$R,8,),"")</f>
        <v/>
      </c>
    </row>
    <row r="67" spans="1:7">
      <c r="A67" s="46">
        <f t="shared" si="0"/>
        <v>65</v>
      </c>
      <c r="B67" s="46" t="str">
        <f>IFERROR(VLOOKUP($C67,D!$K:$Y,15,),"")</f>
        <v/>
      </c>
      <c r="C67" s="48" t="str">
        <f>IFERROR(VLOOKUP($C$1&amp;$A67,D!$B:$K,10,FALSE),"")</f>
        <v/>
      </c>
      <c r="D67" s="46" t="str">
        <f>IFERROR(VLOOKUP(C67,D!K:R,5,),"")</f>
        <v/>
      </c>
      <c r="E67" s="46" t="str">
        <f>IFERROR(VLOOKUP($C67,D!$K:$R,3,),"")</f>
        <v/>
      </c>
      <c r="F67" s="47" t="str">
        <f>IFERROR(VLOOKUP($C67,D!$K:$R,7,),"")</f>
        <v/>
      </c>
      <c r="G67" s="47" t="str">
        <f>IFERROR(VLOOKUP($C67,D!$K:$R,8,),"")</f>
        <v/>
      </c>
    </row>
    <row r="68" spans="1:7">
      <c r="A68" s="46">
        <f t="shared" si="0"/>
        <v>66</v>
      </c>
      <c r="B68" s="46" t="str">
        <f>IFERROR(VLOOKUP($C68,D!$K:$Y,15,),"")</f>
        <v/>
      </c>
      <c r="C68" s="48" t="str">
        <f>IFERROR(VLOOKUP($C$1&amp;$A68,D!$B:$K,10,FALSE),"")</f>
        <v/>
      </c>
      <c r="D68" s="46" t="str">
        <f>IFERROR(VLOOKUP(C68,D!K:R,5,),"")</f>
        <v/>
      </c>
      <c r="E68" s="46" t="str">
        <f>IFERROR(VLOOKUP($C68,D!$K:$R,3,),"")</f>
        <v/>
      </c>
      <c r="F68" s="47" t="str">
        <f>IFERROR(VLOOKUP($C68,D!$K:$R,7,),"")</f>
        <v/>
      </c>
      <c r="G68" s="47" t="str">
        <f>IFERROR(VLOOKUP($C68,D!$K:$R,8,),"")</f>
        <v/>
      </c>
    </row>
    <row r="69" spans="1:7">
      <c r="A69" s="46">
        <f t="shared" si="0"/>
        <v>67</v>
      </c>
      <c r="B69" s="46" t="str">
        <f>IFERROR(VLOOKUP($C69,D!$K:$Y,15,),"")</f>
        <v/>
      </c>
      <c r="C69" s="48" t="str">
        <f>IFERROR(VLOOKUP($C$1&amp;$A69,D!$B:$K,10,FALSE),"")</f>
        <v/>
      </c>
      <c r="D69" s="46" t="str">
        <f>IFERROR(VLOOKUP(C69,D!K:R,5,),"")</f>
        <v/>
      </c>
      <c r="E69" s="46" t="str">
        <f>IFERROR(VLOOKUP($C69,D!$K:$R,3,),"")</f>
        <v/>
      </c>
      <c r="F69" s="47" t="str">
        <f>IFERROR(VLOOKUP($C69,D!$K:$R,7,),"")</f>
        <v/>
      </c>
      <c r="G69" s="47" t="str">
        <f>IFERROR(VLOOKUP($C69,D!$K:$R,8,),"")</f>
        <v/>
      </c>
    </row>
    <row r="70" spans="1:7">
      <c r="A70" s="46">
        <f t="shared" ref="A70:A135" si="1">A69+1</f>
        <v>68</v>
      </c>
      <c r="B70" s="46" t="str">
        <f>IFERROR(VLOOKUP($C70,D!$K:$Y,15,),"")</f>
        <v/>
      </c>
      <c r="C70" s="48" t="str">
        <f>IFERROR(VLOOKUP($C$1&amp;$A70,D!$B:$K,10,FALSE),"")</f>
        <v/>
      </c>
      <c r="D70" s="46" t="str">
        <f>IFERROR(VLOOKUP(C70,D!K:R,5,),"")</f>
        <v/>
      </c>
      <c r="E70" s="46" t="str">
        <f>IFERROR(VLOOKUP($C70,D!$K:$R,3,),"")</f>
        <v/>
      </c>
      <c r="F70" s="47" t="str">
        <f>IFERROR(VLOOKUP($C70,D!$K:$R,7,),"")</f>
        <v/>
      </c>
      <c r="G70" s="47" t="str">
        <f>IFERROR(VLOOKUP($C70,D!$K:$R,8,),"")</f>
        <v/>
      </c>
    </row>
    <row r="71" spans="1:7">
      <c r="A71" s="46">
        <f t="shared" si="1"/>
        <v>69</v>
      </c>
      <c r="B71" s="46" t="str">
        <f>IFERROR(VLOOKUP($C71,D!$K:$Y,15,),"")</f>
        <v/>
      </c>
      <c r="C71" s="48" t="str">
        <f>IFERROR(VLOOKUP($C$1&amp;$A71,D!$B:$K,10,FALSE),"")</f>
        <v/>
      </c>
      <c r="D71" s="46" t="str">
        <f>IFERROR(VLOOKUP(C71,D!K:R,5,),"")</f>
        <v/>
      </c>
      <c r="E71" s="46" t="str">
        <f>IFERROR(VLOOKUP($C71,D!$K:$R,3,),"")</f>
        <v/>
      </c>
      <c r="F71" s="47" t="str">
        <f>IFERROR(VLOOKUP($C71,D!$K:$R,7,),"")</f>
        <v/>
      </c>
      <c r="G71" s="47" t="str">
        <f>IFERROR(VLOOKUP($C71,D!$K:$R,8,),"")</f>
        <v/>
      </c>
    </row>
    <row r="72" spans="1:7">
      <c r="A72" s="46">
        <f t="shared" si="1"/>
        <v>70</v>
      </c>
      <c r="B72" s="46" t="str">
        <f>IFERROR(VLOOKUP($C72,D!$K:$Y,15,),"")</f>
        <v/>
      </c>
      <c r="C72" s="48" t="str">
        <f>IFERROR(VLOOKUP($C$1&amp;$A72,D!$B:$K,10,FALSE),"")</f>
        <v/>
      </c>
      <c r="D72" s="46" t="str">
        <f>IFERROR(VLOOKUP(C72,D!K:R,5,),"")</f>
        <v/>
      </c>
      <c r="E72" s="46" t="str">
        <f>IFERROR(VLOOKUP($C72,D!$K:$R,3,),"")</f>
        <v/>
      </c>
      <c r="F72" s="47" t="str">
        <f>IFERROR(VLOOKUP($C72,D!$K:$R,7,),"")</f>
        <v/>
      </c>
      <c r="G72" s="47" t="str">
        <f>IFERROR(VLOOKUP($C72,D!$K:$R,8,),"")</f>
        <v/>
      </c>
    </row>
    <row r="73" spans="1:7">
      <c r="A73" s="46">
        <f t="shared" si="1"/>
        <v>71</v>
      </c>
      <c r="B73" s="46" t="str">
        <f>IFERROR(VLOOKUP($C73,D!$K:$Y,15,),"")</f>
        <v/>
      </c>
      <c r="C73" s="48" t="str">
        <f>IFERROR(VLOOKUP($C$1&amp;$A73,D!$B:$K,10,FALSE),"")</f>
        <v/>
      </c>
      <c r="D73" s="46" t="str">
        <f>IFERROR(VLOOKUP(C73,D!K:R,5,),"")</f>
        <v/>
      </c>
      <c r="E73" s="46" t="str">
        <f>IFERROR(VLOOKUP($C73,D!$K:$R,3,),"")</f>
        <v/>
      </c>
      <c r="F73" s="47" t="str">
        <f>IFERROR(VLOOKUP($C73,D!$K:$R,7,),"")</f>
        <v/>
      </c>
      <c r="G73" s="47" t="str">
        <f>IFERROR(VLOOKUP($C73,D!$K:$R,8,),"")</f>
        <v/>
      </c>
    </row>
    <row r="74" spans="1:7">
      <c r="A74" s="46">
        <f t="shared" si="1"/>
        <v>72</v>
      </c>
      <c r="B74" s="46" t="str">
        <f>IFERROR(VLOOKUP($C74,D!$K:$Y,15,),"")</f>
        <v/>
      </c>
      <c r="C74" s="48" t="str">
        <f>IFERROR(VLOOKUP($C$1&amp;$A74,D!$B:$K,10,FALSE),"")</f>
        <v/>
      </c>
      <c r="D74" s="46" t="str">
        <f>IFERROR(VLOOKUP(C74,D!K:R,5,),"")</f>
        <v/>
      </c>
      <c r="E74" s="46" t="str">
        <f>IFERROR(VLOOKUP($C74,D!$K:$R,3,),"")</f>
        <v/>
      </c>
      <c r="F74" s="47" t="str">
        <f>IFERROR(VLOOKUP($C74,D!$K:$R,7,),"")</f>
        <v/>
      </c>
      <c r="G74" s="47" t="str">
        <f>IFERROR(VLOOKUP($C74,D!$K:$R,8,),"")</f>
        <v/>
      </c>
    </row>
    <row r="75" spans="1:7">
      <c r="A75" s="46">
        <f t="shared" si="1"/>
        <v>73</v>
      </c>
      <c r="B75" s="46" t="str">
        <f>IFERROR(VLOOKUP($C75,D!$K:$Y,15,),"")</f>
        <v/>
      </c>
      <c r="C75" s="48" t="str">
        <f>IFERROR(VLOOKUP($C$1&amp;$A75,D!$B:$K,10,FALSE),"")</f>
        <v/>
      </c>
      <c r="D75" s="46" t="str">
        <f>IFERROR(VLOOKUP(C75,D!K:R,5,),"")</f>
        <v/>
      </c>
      <c r="E75" s="46" t="str">
        <f>IFERROR(VLOOKUP($C75,D!$K:$R,3,),"")</f>
        <v/>
      </c>
      <c r="F75" s="47" t="str">
        <f>IFERROR(VLOOKUP($C75,D!$K:$R,7,),"")</f>
        <v/>
      </c>
      <c r="G75" s="47" t="str">
        <f>IFERROR(VLOOKUP($C75,D!$K:$R,8,),"")</f>
        <v/>
      </c>
    </row>
    <row r="76" spans="1:7">
      <c r="A76" s="46">
        <f t="shared" si="1"/>
        <v>74</v>
      </c>
      <c r="B76" s="46" t="str">
        <f>IFERROR(VLOOKUP($C76,D!$K:$Y,15,),"")</f>
        <v/>
      </c>
      <c r="C76" s="48" t="str">
        <f>IFERROR(VLOOKUP($C$1&amp;$A76,D!$B:$K,10,FALSE),"")</f>
        <v/>
      </c>
      <c r="D76" s="46" t="str">
        <f>IFERROR(VLOOKUP(C76,D!K:R,5,),"")</f>
        <v/>
      </c>
      <c r="E76" s="46" t="str">
        <f>IFERROR(VLOOKUP($C76,D!$K:$R,3,),"")</f>
        <v/>
      </c>
      <c r="F76" s="47" t="str">
        <f>IFERROR(VLOOKUP($C76,D!$K:$R,7,),"")</f>
        <v/>
      </c>
      <c r="G76" s="47" t="str">
        <f>IFERROR(VLOOKUP($C76,D!$K:$R,8,),"")</f>
        <v/>
      </c>
    </row>
    <row r="77" spans="1:7">
      <c r="A77" s="46">
        <f t="shared" si="1"/>
        <v>75</v>
      </c>
      <c r="B77" s="46" t="str">
        <f>IFERROR(VLOOKUP($C77,D!$K:$Y,15,),"")</f>
        <v/>
      </c>
      <c r="C77" s="48" t="str">
        <f>IFERROR(VLOOKUP($C$1&amp;$A77,D!$B:$K,10,FALSE),"")</f>
        <v/>
      </c>
      <c r="D77" s="46" t="str">
        <f>IFERROR(VLOOKUP(C77,D!K:R,5,),"")</f>
        <v/>
      </c>
      <c r="E77" s="46" t="str">
        <f>IFERROR(VLOOKUP($C77,D!$K:$R,3,),"")</f>
        <v/>
      </c>
      <c r="F77" s="47" t="str">
        <f>IFERROR(VLOOKUP($C77,D!$K:$R,7,),"")</f>
        <v/>
      </c>
      <c r="G77" s="47" t="str">
        <f>IFERROR(VLOOKUP($C77,D!$K:$R,8,),"")</f>
        <v/>
      </c>
    </row>
    <row r="78" spans="1:7">
      <c r="A78" s="46">
        <f t="shared" si="1"/>
        <v>76</v>
      </c>
      <c r="B78" s="46" t="str">
        <f>IFERROR(VLOOKUP($C78,D!$K:$Y,15,),"")</f>
        <v/>
      </c>
      <c r="C78" s="48" t="str">
        <f>IFERROR(VLOOKUP($C$1&amp;$A78,D!$B:$K,10,FALSE),"")</f>
        <v/>
      </c>
      <c r="D78" s="46" t="str">
        <f>IFERROR(VLOOKUP(C78,D!K:R,5,),"")</f>
        <v/>
      </c>
      <c r="E78" s="46" t="str">
        <f>IFERROR(VLOOKUP($C78,D!$K:$R,3,),"")</f>
        <v/>
      </c>
      <c r="F78" s="47" t="str">
        <f>IFERROR(VLOOKUP($C78,D!$K:$R,7,),"")</f>
        <v/>
      </c>
      <c r="G78" s="47" t="str">
        <f>IFERROR(VLOOKUP($C78,D!$K:$R,8,),"")</f>
        <v/>
      </c>
    </row>
    <row r="79" spans="1:7">
      <c r="A79" s="46">
        <f t="shared" si="1"/>
        <v>77</v>
      </c>
      <c r="B79" s="46" t="str">
        <f>IFERROR(VLOOKUP($C79,D!$K:$Y,15,),"")</f>
        <v/>
      </c>
      <c r="C79" s="48" t="str">
        <f>IFERROR(VLOOKUP($C$1&amp;$A79,D!$B:$K,10,FALSE),"")</f>
        <v/>
      </c>
      <c r="D79" s="46" t="str">
        <f>IFERROR(VLOOKUP(C79,D!K:R,5,),"")</f>
        <v/>
      </c>
      <c r="E79" s="46" t="str">
        <f>IFERROR(VLOOKUP($C79,D!$K:$R,3,),"")</f>
        <v/>
      </c>
      <c r="F79" s="47" t="str">
        <f>IFERROR(VLOOKUP($C79,D!$K:$R,7,),"")</f>
        <v/>
      </c>
      <c r="G79" s="47" t="str">
        <f>IFERROR(VLOOKUP($C79,D!$K:$R,8,),"")</f>
        <v/>
      </c>
    </row>
    <row r="80" spans="1:7">
      <c r="A80" s="46">
        <f t="shared" si="1"/>
        <v>78</v>
      </c>
      <c r="B80" s="46" t="str">
        <f>IFERROR(VLOOKUP($C80,D!$K:$Y,15,),"")</f>
        <v/>
      </c>
      <c r="C80" s="48" t="str">
        <f>IFERROR(VLOOKUP($C$1&amp;$A80,D!$B:$K,10,FALSE),"")</f>
        <v/>
      </c>
      <c r="D80" s="46" t="str">
        <f>IFERROR(VLOOKUP(C80,D!K:R,5,),"")</f>
        <v/>
      </c>
      <c r="E80" s="46" t="str">
        <f>IFERROR(VLOOKUP($C80,D!$K:$R,3,),"")</f>
        <v/>
      </c>
      <c r="F80" s="47" t="str">
        <f>IFERROR(VLOOKUP($C80,D!$K:$R,7,),"")</f>
        <v/>
      </c>
      <c r="G80" s="47" t="str">
        <f>IFERROR(VLOOKUP($C80,D!$K:$R,8,),"")</f>
        <v/>
      </c>
    </row>
    <row r="81" spans="1:7">
      <c r="A81" s="46">
        <f t="shared" si="1"/>
        <v>79</v>
      </c>
      <c r="B81" s="46" t="str">
        <f>IFERROR(VLOOKUP($C81,D!$K:$Y,15,),"")</f>
        <v/>
      </c>
      <c r="C81" s="48" t="str">
        <f>IFERROR(VLOOKUP($C$1&amp;$A81,D!$B:$K,10,FALSE),"")</f>
        <v/>
      </c>
      <c r="D81" s="46" t="str">
        <f>IFERROR(VLOOKUP(C81,D!K:R,5,),"")</f>
        <v/>
      </c>
      <c r="E81" s="46" t="str">
        <f>IFERROR(VLOOKUP($C81,D!$K:$R,3,),"")</f>
        <v/>
      </c>
      <c r="F81" s="47" t="str">
        <f>IFERROR(VLOOKUP($C81,D!$K:$R,7,),"")</f>
        <v/>
      </c>
      <c r="G81" s="47" t="str">
        <f>IFERROR(VLOOKUP($C81,D!$K:$R,8,),"")</f>
        <v/>
      </c>
    </row>
    <row r="82" spans="1:7">
      <c r="A82" s="46">
        <f t="shared" si="1"/>
        <v>80</v>
      </c>
      <c r="B82" s="46" t="str">
        <f>IFERROR(VLOOKUP($C82,D!$K:$Y,15,),"")</f>
        <v/>
      </c>
      <c r="C82" s="48" t="str">
        <f>IFERROR(VLOOKUP($C$1&amp;$A82,D!$B:$K,10,FALSE),"")</f>
        <v/>
      </c>
      <c r="D82" s="46" t="str">
        <f>IFERROR(VLOOKUP(C82,D!K:R,5,),"")</f>
        <v/>
      </c>
      <c r="E82" s="46" t="str">
        <f>IFERROR(VLOOKUP($C82,D!$K:$R,3,),"")</f>
        <v/>
      </c>
      <c r="F82" s="47" t="str">
        <f>IFERROR(VLOOKUP($C82,D!$K:$R,7,),"")</f>
        <v/>
      </c>
      <c r="G82" s="47" t="str">
        <f>IFERROR(VLOOKUP($C82,D!$K:$R,8,),"")</f>
        <v/>
      </c>
    </row>
    <row r="83" spans="1:7">
      <c r="A83" s="46">
        <f t="shared" si="1"/>
        <v>81</v>
      </c>
      <c r="B83" s="46" t="str">
        <f>IFERROR(VLOOKUP($C83,D!$K:$Y,15,),"")</f>
        <v/>
      </c>
      <c r="C83" s="48" t="str">
        <f>IFERROR(VLOOKUP($C$1&amp;$A83,D!$B:$K,10,FALSE),"")</f>
        <v/>
      </c>
      <c r="D83" s="46" t="str">
        <f>IFERROR(VLOOKUP(C83,D!K:R,5,),"")</f>
        <v/>
      </c>
      <c r="E83" s="46" t="str">
        <f>IFERROR(VLOOKUP($C83,D!$K:$R,3,),"")</f>
        <v/>
      </c>
      <c r="F83" s="47" t="str">
        <f>IFERROR(VLOOKUP($C83,D!$K:$R,7,),"")</f>
        <v/>
      </c>
      <c r="G83" s="47" t="str">
        <f>IFERROR(VLOOKUP($C83,D!$K:$R,8,),"")</f>
        <v/>
      </c>
    </row>
    <row r="84" spans="1:7">
      <c r="A84" s="46">
        <f t="shared" si="1"/>
        <v>82</v>
      </c>
      <c r="B84" s="46" t="str">
        <f>IFERROR(VLOOKUP($C84,D!$K:$Y,15,),"")</f>
        <v/>
      </c>
      <c r="C84" s="48" t="str">
        <f>IFERROR(VLOOKUP($C$1&amp;$A84,D!$B:$K,10,FALSE),"")</f>
        <v/>
      </c>
      <c r="D84" s="46" t="str">
        <f>IFERROR(VLOOKUP(C84,D!K:R,5,),"")</f>
        <v/>
      </c>
      <c r="E84" s="46" t="str">
        <f>IFERROR(VLOOKUP($C84,D!$K:$R,3,),"")</f>
        <v/>
      </c>
      <c r="F84" s="47" t="str">
        <f>IFERROR(VLOOKUP($C84,D!$K:$R,7,),"")</f>
        <v/>
      </c>
      <c r="G84" s="47" t="str">
        <f>IFERROR(VLOOKUP($C84,D!$K:$R,8,),"")</f>
        <v/>
      </c>
    </row>
    <row r="85" spans="1:7">
      <c r="A85" s="46">
        <f t="shared" si="1"/>
        <v>83</v>
      </c>
      <c r="B85" s="46" t="str">
        <f>IFERROR(VLOOKUP($C85,D!$K:$Y,15,),"")</f>
        <v/>
      </c>
      <c r="C85" s="48" t="str">
        <f>IFERROR(VLOOKUP($C$1&amp;$A85,D!$B:$K,10,FALSE),"")</f>
        <v/>
      </c>
      <c r="D85" s="46" t="str">
        <f>IFERROR(VLOOKUP(C85,D!K:R,5,),"")</f>
        <v/>
      </c>
      <c r="E85" s="46" t="str">
        <f>IFERROR(VLOOKUP($C85,D!$K:$R,3,),"")</f>
        <v/>
      </c>
      <c r="F85" s="47" t="str">
        <f>IFERROR(VLOOKUP($C85,D!$K:$R,7,),"")</f>
        <v/>
      </c>
      <c r="G85" s="47" t="str">
        <f>IFERROR(VLOOKUP($C85,D!$K:$R,8,),"")</f>
        <v/>
      </c>
    </row>
    <row r="86" spans="1:7">
      <c r="A86" s="46">
        <f t="shared" si="1"/>
        <v>84</v>
      </c>
      <c r="B86" s="46" t="str">
        <f>IFERROR(VLOOKUP($C86,D!$K:$Y,15,),"")</f>
        <v/>
      </c>
      <c r="C86" s="48" t="str">
        <f>IFERROR(VLOOKUP($C$1&amp;$A86,D!$B:$K,10,FALSE),"")</f>
        <v/>
      </c>
      <c r="D86" s="46" t="str">
        <f>IFERROR(VLOOKUP(C86,D!K:R,5,),"")</f>
        <v/>
      </c>
      <c r="E86" s="46" t="str">
        <f>IFERROR(VLOOKUP($C86,D!$K:$R,3,),"")</f>
        <v/>
      </c>
      <c r="F86" s="47" t="str">
        <f>IFERROR(VLOOKUP($C86,D!$K:$R,7,),"")</f>
        <v/>
      </c>
      <c r="G86" s="47" t="str">
        <f>IFERROR(VLOOKUP($C86,D!$K:$R,8,),"")</f>
        <v/>
      </c>
    </row>
    <row r="87" spans="1:7">
      <c r="A87" s="46">
        <f t="shared" si="1"/>
        <v>85</v>
      </c>
      <c r="B87" s="46" t="str">
        <f>IFERROR(VLOOKUP($C87,D!$K:$Y,15,),"")</f>
        <v/>
      </c>
      <c r="C87" s="48" t="str">
        <f>IFERROR(VLOOKUP($C$1&amp;$A87,D!$B:$K,10,FALSE),"")</f>
        <v/>
      </c>
      <c r="D87" s="46" t="str">
        <f>IFERROR(VLOOKUP(C87,D!K:R,5,),"")</f>
        <v/>
      </c>
      <c r="E87" s="46" t="str">
        <f>IFERROR(VLOOKUP($C87,D!$K:$R,3,),"")</f>
        <v/>
      </c>
      <c r="F87" s="47" t="str">
        <f>IFERROR(VLOOKUP($C87,D!$K:$R,7,),"")</f>
        <v/>
      </c>
      <c r="G87" s="47" t="str">
        <f>IFERROR(VLOOKUP($C87,D!$K:$R,8,),"")</f>
        <v/>
      </c>
    </row>
    <row r="88" spans="1:7">
      <c r="A88" s="46">
        <f t="shared" si="1"/>
        <v>86</v>
      </c>
      <c r="B88" s="46" t="str">
        <f>IFERROR(VLOOKUP($C88,D!$K:$Y,15,),"")</f>
        <v/>
      </c>
      <c r="C88" s="48" t="str">
        <f>IFERROR(VLOOKUP($C$1&amp;$A88,D!$B:$K,10,FALSE),"")</f>
        <v/>
      </c>
      <c r="D88" s="46" t="str">
        <f>IFERROR(VLOOKUP(C88,D!K:R,5,),"")</f>
        <v/>
      </c>
      <c r="E88" s="46" t="str">
        <f>IFERROR(VLOOKUP($C88,D!$K:$R,3,),"")</f>
        <v/>
      </c>
      <c r="F88" s="47" t="str">
        <f>IFERROR(VLOOKUP($C88,D!$K:$R,7,),"")</f>
        <v/>
      </c>
      <c r="G88" s="47" t="str">
        <f>IFERROR(VLOOKUP($C88,D!$K:$R,8,),"")</f>
        <v/>
      </c>
    </row>
    <row r="89" spans="1:7">
      <c r="A89" s="46">
        <f t="shared" si="1"/>
        <v>87</v>
      </c>
      <c r="B89" s="46" t="str">
        <f>IFERROR(VLOOKUP($C89,D!$K:$Y,15,),"")</f>
        <v/>
      </c>
      <c r="C89" s="48" t="str">
        <f>IFERROR(VLOOKUP($C$1&amp;$A89,D!$B:$K,10,FALSE),"")</f>
        <v/>
      </c>
      <c r="D89" s="46" t="str">
        <f>IFERROR(VLOOKUP(C89,D!K:R,5,),"")</f>
        <v/>
      </c>
      <c r="E89" s="46" t="str">
        <f>IFERROR(VLOOKUP($C89,D!$K:$R,3,),"")</f>
        <v/>
      </c>
      <c r="F89" s="47" t="str">
        <f>IFERROR(VLOOKUP($C89,D!$K:$R,7,),"")</f>
        <v/>
      </c>
      <c r="G89" s="47" t="str">
        <f>IFERROR(VLOOKUP($C89,D!$K:$R,8,),"")</f>
        <v/>
      </c>
    </row>
    <row r="90" spans="1:7">
      <c r="A90" s="46">
        <f t="shared" si="1"/>
        <v>88</v>
      </c>
      <c r="B90" s="46" t="str">
        <f>IFERROR(VLOOKUP($C90,D!$K:$Y,15,),"")</f>
        <v/>
      </c>
      <c r="C90" s="48" t="str">
        <f>IFERROR(VLOOKUP($C$1&amp;$A90,D!$B:$K,10,FALSE),"")</f>
        <v/>
      </c>
      <c r="D90" s="46" t="str">
        <f>IFERROR(VLOOKUP(C90,D!K:R,5,),"")</f>
        <v/>
      </c>
      <c r="E90" s="46" t="str">
        <f>IFERROR(VLOOKUP($C90,D!$K:$R,3,),"")</f>
        <v/>
      </c>
      <c r="F90" s="47" t="str">
        <f>IFERROR(VLOOKUP($C90,D!$K:$R,7,),"")</f>
        <v/>
      </c>
      <c r="G90" s="47" t="str">
        <f>IFERROR(VLOOKUP($C90,D!$K:$R,8,),"")</f>
        <v/>
      </c>
    </row>
    <row r="91" spans="1:7">
      <c r="A91" s="46">
        <f t="shared" si="1"/>
        <v>89</v>
      </c>
      <c r="B91" s="46" t="str">
        <f>IFERROR(VLOOKUP($C91,D!$K:$Y,15,),"")</f>
        <v/>
      </c>
      <c r="C91" s="48" t="str">
        <f>IFERROR(VLOOKUP($C$1&amp;$A91,D!$B:$K,10,FALSE),"")</f>
        <v/>
      </c>
      <c r="D91" s="46" t="str">
        <f>IFERROR(VLOOKUP(C91,D!K:R,5,),"")</f>
        <v/>
      </c>
      <c r="E91" s="46" t="str">
        <f>IFERROR(VLOOKUP($C91,D!$K:$R,3,),"")</f>
        <v/>
      </c>
      <c r="F91" s="47" t="str">
        <f>IFERROR(VLOOKUP($C91,D!$K:$R,7,),"")</f>
        <v/>
      </c>
      <c r="G91" s="47" t="str">
        <f>IFERROR(VLOOKUP($C91,D!$K:$R,8,),"")</f>
        <v/>
      </c>
    </row>
    <row r="92" spans="1:7">
      <c r="A92" s="46">
        <f t="shared" si="1"/>
        <v>90</v>
      </c>
      <c r="B92" s="46" t="str">
        <f>IFERROR(VLOOKUP($C92,D!$K:$Y,15,),"")</f>
        <v/>
      </c>
      <c r="C92" s="48" t="str">
        <f>IFERROR(VLOOKUP($C$1&amp;$A92,D!$B:$K,10,FALSE),"")</f>
        <v/>
      </c>
      <c r="D92" s="46" t="str">
        <f>IFERROR(VLOOKUP(C92,D!K:R,5,),"")</f>
        <v/>
      </c>
      <c r="E92" s="46" t="str">
        <f>IFERROR(VLOOKUP($C92,D!$K:$R,3,),"")</f>
        <v/>
      </c>
      <c r="F92" s="47" t="str">
        <f>IFERROR(VLOOKUP($C92,D!$K:$R,7,),"")</f>
        <v/>
      </c>
      <c r="G92" s="47" t="str">
        <f>IFERROR(VLOOKUP($C92,D!$K:$R,8,),"")</f>
        <v/>
      </c>
    </row>
    <row r="93" spans="1:7">
      <c r="A93" s="46">
        <f t="shared" si="1"/>
        <v>91</v>
      </c>
      <c r="B93" s="46" t="str">
        <f>IFERROR(VLOOKUP($C93,D!$K:$Y,15,),"")</f>
        <v/>
      </c>
      <c r="C93" s="48" t="str">
        <f>IFERROR(VLOOKUP($C$1&amp;$A93,D!$B:$K,10,FALSE),"")</f>
        <v/>
      </c>
      <c r="D93" s="46" t="str">
        <f>IFERROR(VLOOKUP(C93,D!K:R,5,),"")</f>
        <v/>
      </c>
      <c r="E93" s="46" t="str">
        <f>IFERROR(VLOOKUP($C93,D!$K:$R,3,),"")</f>
        <v/>
      </c>
      <c r="F93" s="47" t="str">
        <f>IFERROR(VLOOKUP($C93,D!$K:$R,7,),"")</f>
        <v/>
      </c>
      <c r="G93" s="47" t="str">
        <f>IFERROR(VLOOKUP($C93,D!$K:$R,8,),"")</f>
        <v/>
      </c>
    </row>
    <row r="94" spans="1:7">
      <c r="A94" s="46">
        <f t="shared" si="1"/>
        <v>92</v>
      </c>
      <c r="B94" s="46" t="str">
        <f>IFERROR(VLOOKUP($C94,D!$K:$Y,15,),"")</f>
        <v/>
      </c>
      <c r="C94" s="48" t="str">
        <f>IFERROR(VLOOKUP($C$1&amp;$A94,D!$B:$K,10,FALSE),"")</f>
        <v/>
      </c>
      <c r="D94" s="46" t="str">
        <f>IFERROR(VLOOKUP(C94,D!K:R,5,),"")</f>
        <v/>
      </c>
      <c r="E94" s="46" t="str">
        <f>IFERROR(VLOOKUP($C94,D!$K:$R,3,),"")</f>
        <v/>
      </c>
      <c r="F94" s="47" t="str">
        <f>IFERROR(VLOOKUP($C94,D!$K:$R,7,),"")</f>
        <v/>
      </c>
      <c r="G94" s="47" t="str">
        <f>IFERROR(VLOOKUP($C94,D!$K:$R,8,),"")</f>
        <v/>
      </c>
    </row>
    <row r="95" spans="1:7">
      <c r="A95" s="46">
        <f t="shared" si="1"/>
        <v>93</v>
      </c>
      <c r="B95" s="46" t="str">
        <f>IFERROR(VLOOKUP($C95,D!$K:$Y,15,),"")</f>
        <v/>
      </c>
      <c r="C95" s="48" t="str">
        <f>IFERROR(VLOOKUP($C$1&amp;$A95,D!$B:$K,10,FALSE),"")</f>
        <v/>
      </c>
      <c r="D95" s="46" t="str">
        <f>IFERROR(VLOOKUP(C95,D!K:R,5,),"")</f>
        <v/>
      </c>
      <c r="E95" s="46" t="str">
        <f>IFERROR(VLOOKUP($C95,D!$K:$R,3,),"")</f>
        <v/>
      </c>
      <c r="F95" s="47" t="str">
        <f>IFERROR(VLOOKUP($C95,D!$K:$R,7,),"")</f>
        <v/>
      </c>
      <c r="G95" s="47" t="str">
        <f>IFERROR(VLOOKUP($C95,D!$K:$R,8,),"")</f>
        <v/>
      </c>
    </row>
    <row r="96" spans="1:7">
      <c r="A96" s="46">
        <f t="shared" si="1"/>
        <v>94</v>
      </c>
      <c r="B96" s="46" t="str">
        <f>IFERROR(VLOOKUP($C96,D!$K:$Y,15,),"")</f>
        <v/>
      </c>
      <c r="C96" s="48" t="str">
        <f>IFERROR(VLOOKUP($C$1&amp;$A96,D!$B:$K,10,FALSE),"")</f>
        <v/>
      </c>
      <c r="D96" s="46" t="str">
        <f>IFERROR(VLOOKUP(C96,D!K:R,5,),"")</f>
        <v/>
      </c>
      <c r="E96" s="46" t="str">
        <f>IFERROR(VLOOKUP($C96,D!$K:$R,3,),"")</f>
        <v/>
      </c>
      <c r="F96" s="47" t="str">
        <f>IFERROR(VLOOKUP($C96,D!$K:$R,7,),"")</f>
        <v/>
      </c>
      <c r="G96" s="47" t="str">
        <f>IFERROR(VLOOKUP($C96,D!$K:$R,8,),"")</f>
        <v/>
      </c>
    </row>
    <row r="97" spans="1:7">
      <c r="A97" s="46">
        <f t="shared" si="1"/>
        <v>95</v>
      </c>
      <c r="B97" s="46" t="str">
        <f>IFERROR(VLOOKUP($C97,D!$K:$Y,15,),"")</f>
        <v/>
      </c>
      <c r="C97" s="48" t="str">
        <f>IFERROR(VLOOKUP($C$1&amp;$A97,D!$B:$K,10,FALSE),"")</f>
        <v/>
      </c>
      <c r="D97" s="46" t="str">
        <f>IFERROR(VLOOKUP(C97,D!K:R,5,),"")</f>
        <v/>
      </c>
      <c r="E97" s="46" t="str">
        <f>IFERROR(VLOOKUP($C97,D!$K:$R,3,),"")</f>
        <v/>
      </c>
      <c r="F97" s="47" t="str">
        <f>IFERROR(VLOOKUP($C97,D!$K:$R,7,),"")</f>
        <v/>
      </c>
      <c r="G97" s="47" t="str">
        <f>IFERROR(VLOOKUP($C97,D!$K:$R,8,),"")</f>
        <v/>
      </c>
    </row>
    <row r="98" spans="1:7">
      <c r="A98" s="46">
        <f t="shared" si="1"/>
        <v>96</v>
      </c>
      <c r="B98" s="46" t="str">
        <f>IFERROR(VLOOKUP($C98,D!$K:$Y,15,),"")</f>
        <v/>
      </c>
      <c r="C98" s="48" t="str">
        <f>IFERROR(VLOOKUP($C$1&amp;$A98,D!$B:$K,10,FALSE),"")</f>
        <v/>
      </c>
      <c r="D98" s="46" t="str">
        <f>IFERROR(VLOOKUP(C98,D!K:R,5,),"")</f>
        <v/>
      </c>
      <c r="E98" s="46" t="str">
        <f>IFERROR(VLOOKUP($C98,D!$K:$R,3,),"")</f>
        <v/>
      </c>
      <c r="F98" s="47" t="str">
        <f>IFERROR(VLOOKUP($C98,D!$K:$R,7,),"")</f>
        <v/>
      </c>
      <c r="G98" s="47" t="str">
        <f>IFERROR(VLOOKUP($C98,D!$K:$R,8,),"")</f>
        <v/>
      </c>
    </row>
    <row r="99" spans="1:7">
      <c r="A99" s="46">
        <f t="shared" si="1"/>
        <v>97</v>
      </c>
      <c r="B99" s="46" t="str">
        <f>IFERROR(VLOOKUP($C99,D!$K:$Y,15,),"")</f>
        <v/>
      </c>
      <c r="C99" s="48" t="str">
        <f>IFERROR(VLOOKUP($C$1&amp;$A99,D!$B:$K,10,FALSE),"")</f>
        <v/>
      </c>
      <c r="D99" s="46" t="str">
        <f>IFERROR(VLOOKUP(C99,D!K:R,5,),"")</f>
        <v/>
      </c>
      <c r="E99" s="46" t="str">
        <f>IFERROR(VLOOKUP($C99,D!$K:$R,3,),"")</f>
        <v/>
      </c>
      <c r="F99" s="47" t="str">
        <f>IFERROR(VLOOKUP($C99,D!$K:$R,7,),"")</f>
        <v/>
      </c>
      <c r="G99" s="47" t="str">
        <f>IFERROR(VLOOKUP($C99,D!$K:$R,8,),"")</f>
        <v/>
      </c>
    </row>
    <row r="100" spans="1:7">
      <c r="A100" s="46">
        <f t="shared" si="1"/>
        <v>98</v>
      </c>
      <c r="B100" s="46" t="str">
        <f>IFERROR(VLOOKUP($C100,D!$K:$Y,15,),"")</f>
        <v/>
      </c>
      <c r="C100" s="48" t="str">
        <f>IFERROR(VLOOKUP($C$1&amp;$A100,D!$B:$K,10,FALSE),"")</f>
        <v/>
      </c>
      <c r="D100" s="46" t="str">
        <f>IFERROR(VLOOKUP(C100,D!K:R,5,),"")</f>
        <v/>
      </c>
      <c r="E100" s="46" t="str">
        <f>IFERROR(VLOOKUP($C100,D!$K:$R,3,),"")</f>
        <v/>
      </c>
      <c r="F100" s="47" t="str">
        <f>IFERROR(VLOOKUP($C100,D!$K:$R,7,),"")</f>
        <v/>
      </c>
      <c r="G100" s="47" t="str">
        <f>IFERROR(VLOOKUP($C100,D!$K:$R,8,),"")</f>
        <v/>
      </c>
    </row>
    <row r="101" spans="1:7">
      <c r="A101" s="46">
        <f t="shared" si="1"/>
        <v>99</v>
      </c>
      <c r="B101" s="46" t="str">
        <f>IFERROR(VLOOKUP($C101,D!$K:$Y,15,),"")</f>
        <v/>
      </c>
      <c r="C101" s="48" t="str">
        <f>IFERROR(VLOOKUP($C$1&amp;$A101,D!$B:$K,10,FALSE),"")</f>
        <v/>
      </c>
      <c r="D101" s="46" t="str">
        <f>IFERROR(VLOOKUP(C101,D!K:R,5,),"")</f>
        <v/>
      </c>
      <c r="E101" s="46" t="str">
        <f>IFERROR(VLOOKUP($C101,D!$K:$R,3,),"")</f>
        <v/>
      </c>
      <c r="F101" s="47" t="str">
        <f>IFERROR(VLOOKUP($C101,D!$K:$R,7,),"")</f>
        <v/>
      </c>
      <c r="G101" s="47" t="str">
        <f>IFERROR(VLOOKUP($C101,D!$K:$R,8,),"")</f>
        <v/>
      </c>
    </row>
    <row r="102" spans="1:7">
      <c r="A102" s="46">
        <f t="shared" si="1"/>
        <v>100</v>
      </c>
      <c r="B102" s="46" t="str">
        <f>IFERROR(VLOOKUP($C102,D!$K:$Y,15,),"")</f>
        <v/>
      </c>
      <c r="C102" s="48" t="str">
        <f>IFERROR(VLOOKUP($C$1&amp;$A102,D!$B:$K,10,FALSE),"")</f>
        <v/>
      </c>
      <c r="D102" s="46" t="str">
        <f>IFERROR(VLOOKUP(C102,D!K:R,5,),"")</f>
        <v/>
      </c>
      <c r="E102" s="46" t="str">
        <f>IFERROR(VLOOKUP($C102,D!$K:$R,3,),"")</f>
        <v/>
      </c>
      <c r="F102" s="47" t="str">
        <f>IFERROR(VLOOKUP($C102,D!$K:$R,7,),"")</f>
        <v/>
      </c>
      <c r="G102" s="47" t="str">
        <f>IFERROR(VLOOKUP($C102,D!$K:$R,8,),"")</f>
        <v/>
      </c>
    </row>
    <row r="103" spans="1:7">
      <c r="A103" s="46">
        <f t="shared" si="1"/>
        <v>101</v>
      </c>
      <c r="B103" s="46" t="str">
        <f>IFERROR(VLOOKUP($C103,D!$K:$Y,15,),"")</f>
        <v/>
      </c>
      <c r="C103" s="48" t="str">
        <f>IFERROR(VLOOKUP($C$1&amp;$A103,D!$B:$K,10,FALSE),"")</f>
        <v/>
      </c>
      <c r="D103" s="46" t="str">
        <f>IFERROR(VLOOKUP(C103,D!K:R,5,),"")</f>
        <v/>
      </c>
      <c r="E103" s="46" t="str">
        <f>IFERROR(VLOOKUP($C103,D!$K:$R,3,),"")</f>
        <v/>
      </c>
      <c r="F103" s="47" t="str">
        <f>IFERROR(VLOOKUP($C103,D!$K:$R,7,),"")</f>
        <v/>
      </c>
      <c r="G103" s="47" t="str">
        <f>IFERROR(VLOOKUP($C103,D!$K:$R,8,),"")</f>
        <v/>
      </c>
    </row>
    <row r="104" spans="1:7">
      <c r="A104" s="46">
        <f t="shared" si="1"/>
        <v>102</v>
      </c>
      <c r="B104" s="46" t="str">
        <f>IFERROR(VLOOKUP($C104,D!$K:$Y,15,),"")</f>
        <v/>
      </c>
      <c r="C104" s="48" t="str">
        <f>IFERROR(VLOOKUP($C$1&amp;$A104,D!$B:$K,10,FALSE),"")</f>
        <v/>
      </c>
      <c r="D104" s="46" t="str">
        <f>IFERROR(VLOOKUP(C104,D!K:R,5,),"")</f>
        <v/>
      </c>
      <c r="E104" s="46" t="str">
        <f>IFERROR(VLOOKUP($C104,D!$K:$R,3,),"")</f>
        <v/>
      </c>
      <c r="F104" s="47" t="str">
        <f>IFERROR(VLOOKUP($C104,D!$K:$R,7,),"")</f>
        <v/>
      </c>
      <c r="G104" s="47" t="str">
        <f>IFERROR(VLOOKUP($C104,D!$K:$R,8,),"")</f>
        <v/>
      </c>
    </row>
    <row r="105" spans="1:7">
      <c r="A105" s="46">
        <f t="shared" si="1"/>
        <v>103</v>
      </c>
      <c r="B105" s="46" t="str">
        <f>IFERROR(VLOOKUP($C105,D!$K:$Y,15,),"")</f>
        <v/>
      </c>
      <c r="C105" s="48" t="str">
        <f>IFERROR(VLOOKUP($C$1&amp;$A105,D!$B:$K,10,FALSE),"")</f>
        <v/>
      </c>
      <c r="D105" s="46" t="str">
        <f>IFERROR(VLOOKUP(C105,D!K:R,5,),"")</f>
        <v/>
      </c>
      <c r="E105" s="46" t="str">
        <f>IFERROR(VLOOKUP($C105,D!$K:$R,3,),"")</f>
        <v/>
      </c>
      <c r="F105" s="47" t="str">
        <f>IFERROR(VLOOKUP($C105,D!$K:$R,7,),"")</f>
        <v/>
      </c>
      <c r="G105" s="47" t="str">
        <f>IFERROR(VLOOKUP($C105,D!$K:$R,8,),"")</f>
        <v/>
      </c>
    </row>
    <row r="106" spans="1:7">
      <c r="A106" s="46">
        <f t="shared" si="1"/>
        <v>104</v>
      </c>
      <c r="B106" s="46" t="str">
        <f>IFERROR(VLOOKUP($C106,D!$K:$Y,15,),"")</f>
        <v/>
      </c>
      <c r="C106" s="48" t="str">
        <f>IFERROR(VLOOKUP($C$1&amp;$A106,D!$B:$K,10,FALSE),"")</f>
        <v/>
      </c>
      <c r="D106" s="46" t="str">
        <f>IFERROR(VLOOKUP(C106,D!K:R,5,),"")</f>
        <v/>
      </c>
      <c r="E106" s="46" t="str">
        <f>IFERROR(VLOOKUP($C106,D!$K:$R,3,),"")</f>
        <v/>
      </c>
      <c r="F106" s="47" t="str">
        <f>IFERROR(VLOOKUP($C106,D!$K:$R,7,),"")</f>
        <v/>
      </c>
      <c r="G106" s="47" t="str">
        <f>IFERROR(VLOOKUP($C106,D!$K:$R,8,),"")</f>
        <v/>
      </c>
    </row>
    <row r="107" spans="1:7">
      <c r="A107" s="46">
        <f t="shared" si="1"/>
        <v>105</v>
      </c>
      <c r="B107" s="46" t="str">
        <f>IFERROR(VLOOKUP($C107,D!$K:$Y,15,),"")</f>
        <v/>
      </c>
      <c r="C107" s="48" t="str">
        <f>IFERROR(VLOOKUP($C$1&amp;$A107,D!$B:$K,10,FALSE),"")</f>
        <v/>
      </c>
      <c r="D107" s="46" t="str">
        <f>IFERROR(VLOOKUP(C107,D!K:R,5,),"")</f>
        <v/>
      </c>
      <c r="E107" s="46" t="str">
        <f>IFERROR(VLOOKUP($C107,D!$K:$R,3,),"")</f>
        <v/>
      </c>
      <c r="F107" s="47" t="str">
        <f>IFERROR(VLOOKUP($C107,D!$K:$R,7,),"")</f>
        <v/>
      </c>
      <c r="G107" s="47" t="str">
        <f>IFERROR(VLOOKUP($C107,D!$K:$R,8,),"")</f>
        <v/>
      </c>
    </row>
    <row r="108" spans="1:7">
      <c r="A108" s="46">
        <f t="shared" si="1"/>
        <v>106</v>
      </c>
      <c r="B108" s="46" t="str">
        <f>IFERROR(VLOOKUP($C108,D!$K:$Y,15,),"")</f>
        <v/>
      </c>
      <c r="C108" s="48" t="str">
        <f>IFERROR(VLOOKUP($C$1&amp;$A108,D!$B:$K,10,FALSE),"")</f>
        <v/>
      </c>
      <c r="D108" s="46" t="str">
        <f>IFERROR(VLOOKUP(C108,D!K:R,5,),"")</f>
        <v/>
      </c>
      <c r="E108" s="46" t="str">
        <f>IFERROR(VLOOKUP($C108,D!$K:$R,3,),"")</f>
        <v/>
      </c>
      <c r="F108" s="47" t="str">
        <f>IFERROR(VLOOKUP($C108,D!$K:$R,7,),"")</f>
        <v/>
      </c>
      <c r="G108" s="47" t="str">
        <f>IFERROR(VLOOKUP($C108,D!$K:$R,8,),"")</f>
        <v/>
      </c>
    </row>
    <row r="109" spans="1:7">
      <c r="A109" s="46">
        <f t="shared" si="1"/>
        <v>107</v>
      </c>
      <c r="B109" s="46" t="str">
        <f>IFERROR(VLOOKUP($C109,D!$K:$Y,15,),"")</f>
        <v/>
      </c>
      <c r="C109" s="48" t="str">
        <f>IFERROR(VLOOKUP($C$1&amp;$A109,D!$B:$K,10,FALSE),"")</f>
        <v/>
      </c>
      <c r="D109" s="46" t="str">
        <f>IFERROR(VLOOKUP(C109,D!K:R,5,),"")</f>
        <v/>
      </c>
      <c r="E109" s="46" t="str">
        <f>IFERROR(VLOOKUP($C109,D!$K:$R,3,),"")</f>
        <v/>
      </c>
      <c r="F109" s="47" t="str">
        <f>IFERROR(VLOOKUP($C109,D!$K:$R,7,),"")</f>
        <v/>
      </c>
      <c r="G109" s="47" t="str">
        <f>IFERROR(VLOOKUP($C109,D!$K:$R,8,),"")</f>
        <v/>
      </c>
    </row>
    <row r="110" spans="1:7">
      <c r="A110" s="46">
        <f t="shared" si="1"/>
        <v>108</v>
      </c>
      <c r="B110" s="46" t="str">
        <f>IFERROR(VLOOKUP($C110,D!$K:$Y,15,),"")</f>
        <v/>
      </c>
      <c r="C110" s="48" t="str">
        <f>IFERROR(VLOOKUP($C$1&amp;$A110,D!$B:$K,10,FALSE),"")</f>
        <v/>
      </c>
      <c r="D110" s="46" t="str">
        <f>IFERROR(VLOOKUP(C110,D!K:R,5,),"")</f>
        <v/>
      </c>
      <c r="E110" s="46" t="str">
        <f>IFERROR(VLOOKUP($C110,D!$K:$R,3,),"")</f>
        <v/>
      </c>
      <c r="F110" s="47" t="str">
        <f>IFERROR(VLOOKUP($C110,D!$K:$R,7,),"")</f>
        <v/>
      </c>
      <c r="G110" s="47" t="str">
        <f>IFERROR(VLOOKUP($C110,D!$K:$R,8,),"")</f>
        <v/>
      </c>
    </row>
    <row r="111" spans="1:7">
      <c r="A111" s="46">
        <f t="shared" si="1"/>
        <v>109</v>
      </c>
      <c r="B111" s="46" t="str">
        <f>IFERROR(VLOOKUP($C111,D!$K:$Y,15,),"")</f>
        <v/>
      </c>
      <c r="C111" s="48" t="str">
        <f>IFERROR(VLOOKUP($C$1&amp;$A111,D!$B:$K,10,FALSE),"")</f>
        <v/>
      </c>
      <c r="D111" s="46" t="str">
        <f>IFERROR(VLOOKUP(C111,D!K:R,5,),"")</f>
        <v/>
      </c>
      <c r="E111" s="46" t="str">
        <f>IFERROR(VLOOKUP($C111,D!$K:$R,3,),"")</f>
        <v/>
      </c>
      <c r="F111" s="47" t="str">
        <f>IFERROR(VLOOKUP($C111,D!$K:$R,7,),"")</f>
        <v/>
      </c>
      <c r="G111" s="47" t="str">
        <f>IFERROR(VLOOKUP($C111,D!$K:$R,8,),"")</f>
        <v/>
      </c>
    </row>
    <row r="112" spans="1:7">
      <c r="A112" s="46">
        <f t="shared" si="1"/>
        <v>110</v>
      </c>
      <c r="B112" s="46" t="str">
        <f>IFERROR(VLOOKUP($C112,D!$K:$Y,15,),"")</f>
        <v/>
      </c>
      <c r="C112" s="48" t="str">
        <f>IFERROR(VLOOKUP($C$1&amp;$A112,D!$B:$K,10,FALSE),"")</f>
        <v/>
      </c>
      <c r="D112" s="46" t="str">
        <f>IFERROR(VLOOKUP(C112,D!K:R,5,),"")</f>
        <v/>
      </c>
      <c r="E112" s="46" t="str">
        <f>IFERROR(VLOOKUP($C112,D!$K:$R,3,),"")</f>
        <v/>
      </c>
      <c r="F112" s="47" t="str">
        <f>IFERROR(VLOOKUP($C112,D!$K:$R,7,),"")</f>
        <v/>
      </c>
      <c r="G112" s="47" t="str">
        <f>IFERROR(VLOOKUP($C112,D!$K:$R,8,),"")</f>
        <v/>
      </c>
    </row>
    <row r="113" spans="1:7">
      <c r="A113" s="46">
        <f t="shared" si="1"/>
        <v>111</v>
      </c>
      <c r="B113" s="46" t="str">
        <f>IFERROR(VLOOKUP($C113,D!$K:$Y,15,),"")</f>
        <v/>
      </c>
      <c r="C113" s="48" t="str">
        <f>IFERROR(VLOOKUP($C$1&amp;$A113,D!$B:$K,10,FALSE),"")</f>
        <v/>
      </c>
      <c r="D113" s="46" t="str">
        <f>IFERROR(VLOOKUP(C113,D!K:R,5,),"")</f>
        <v/>
      </c>
      <c r="E113" s="46" t="str">
        <f>IFERROR(VLOOKUP($C113,D!$K:$R,3,),"")</f>
        <v/>
      </c>
      <c r="F113" s="47" t="str">
        <f>IFERROR(VLOOKUP($C113,D!$K:$R,7,),"")</f>
        <v/>
      </c>
      <c r="G113" s="47" t="str">
        <f>IFERROR(VLOOKUP($C113,D!$K:$R,8,),"")</f>
        <v/>
      </c>
    </row>
    <row r="114" spans="1:7">
      <c r="A114" s="46">
        <f t="shared" si="1"/>
        <v>112</v>
      </c>
      <c r="B114" s="46" t="str">
        <f>IFERROR(VLOOKUP($C114,D!$K:$Y,15,),"")</f>
        <v/>
      </c>
      <c r="C114" s="48" t="str">
        <f>IFERROR(VLOOKUP($C$1&amp;$A114,D!$B:$K,10,FALSE),"")</f>
        <v/>
      </c>
      <c r="D114" s="46" t="str">
        <f>IFERROR(VLOOKUP(C114,D!K:R,5,),"")</f>
        <v/>
      </c>
      <c r="E114" s="46" t="str">
        <f>IFERROR(VLOOKUP($C114,D!$K:$R,3,),"")</f>
        <v/>
      </c>
      <c r="F114" s="47" t="str">
        <f>IFERROR(VLOOKUP($C114,D!$K:$R,7,),"")</f>
        <v/>
      </c>
      <c r="G114" s="47" t="str">
        <f>IFERROR(VLOOKUP($C114,D!$K:$R,8,),"")</f>
        <v/>
      </c>
    </row>
    <row r="115" spans="1:7">
      <c r="A115" s="46">
        <f t="shared" si="1"/>
        <v>113</v>
      </c>
      <c r="B115" s="46" t="str">
        <f>IFERROR(VLOOKUP($C115,D!$K:$Y,15,),"")</f>
        <v/>
      </c>
      <c r="C115" s="48" t="str">
        <f>IFERROR(VLOOKUP($C$1&amp;$A115,D!$B:$K,10,FALSE),"")</f>
        <v/>
      </c>
      <c r="D115" s="46" t="str">
        <f>IFERROR(VLOOKUP(C115,D!K:R,5,),"")</f>
        <v/>
      </c>
      <c r="E115" s="46" t="str">
        <f>IFERROR(VLOOKUP($C115,D!$K:$R,3,),"")</f>
        <v/>
      </c>
      <c r="F115" s="47" t="str">
        <f>IFERROR(VLOOKUP($C115,D!$K:$R,7,),"")</f>
        <v/>
      </c>
      <c r="G115" s="47" t="str">
        <f>IFERROR(VLOOKUP($C115,D!$K:$R,8,),"")</f>
        <v/>
      </c>
    </row>
    <row r="116" spans="1:7">
      <c r="A116" s="46">
        <f t="shared" si="1"/>
        <v>114</v>
      </c>
      <c r="B116" s="46" t="str">
        <f>IFERROR(VLOOKUP($C116,D!$K:$Y,15,),"")</f>
        <v/>
      </c>
      <c r="C116" s="48" t="str">
        <f>IFERROR(VLOOKUP($C$1&amp;$A116,D!$B:$K,10,FALSE),"")</f>
        <v/>
      </c>
      <c r="D116" s="46" t="str">
        <f>IFERROR(VLOOKUP(C116,D!K:R,5,),"")</f>
        <v/>
      </c>
      <c r="E116" s="46" t="str">
        <f>IFERROR(VLOOKUP($C116,D!$K:$R,3,),"")</f>
        <v/>
      </c>
      <c r="F116" s="47" t="str">
        <f>IFERROR(VLOOKUP($C116,D!$K:$R,7,),"")</f>
        <v/>
      </c>
      <c r="G116" s="47" t="str">
        <f>IFERROR(VLOOKUP($C116,D!$K:$R,8,),"")</f>
        <v/>
      </c>
    </row>
    <row r="117" spans="1:7">
      <c r="A117" s="46">
        <f t="shared" si="1"/>
        <v>115</v>
      </c>
      <c r="B117" s="46" t="str">
        <f>IFERROR(VLOOKUP($C117,D!$K:$Y,15,),"")</f>
        <v/>
      </c>
      <c r="C117" s="48" t="str">
        <f>IFERROR(VLOOKUP($C$1&amp;$A117,D!$B:$K,10,FALSE),"")</f>
        <v/>
      </c>
      <c r="D117" s="46" t="str">
        <f>IFERROR(VLOOKUP(C117,D!K:R,5,),"")</f>
        <v/>
      </c>
      <c r="E117" s="46" t="str">
        <f>IFERROR(VLOOKUP($C117,D!$K:$R,3,),"")</f>
        <v/>
      </c>
      <c r="F117" s="47" t="str">
        <f>IFERROR(VLOOKUP($C117,D!$K:$R,7,),"")</f>
        <v/>
      </c>
      <c r="G117" s="47" t="str">
        <f>IFERROR(VLOOKUP($C117,D!$K:$R,8,),"")</f>
        <v/>
      </c>
    </row>
    <row r="118" spans="1:7">
      <c r="A118" s="46">
        <f t="shared" si="1"/>
        <v>116</v>
      </c>
      <c r="B118" s="46" t="str">
        <f>IFERROR(VLOOKUP($C118,D!$K:$Y,15,),"")</f>
        <v/>
      </c>
      <c r="C118" s="48" t="str">
        <f>IFERROR(VLOOKUP($C$1&amp;$A118,D!$B:$K,10,FALSE),"")</f>
        <v/>
      </c>
      <c r="D118" s="46" t="str">
        <f>IFERROR(VLOOKUP(C118,D!K:R,5,),"")</f>
        <v/>
      </c>
      <c r="E118" s="46" t="str">
        <f>IFERROR(VLOOKUP($C118,D!$K:$R,3,),"")</f>
        <v/>
      </c>
      <c r="F118" s="47" t="str">
        <f>IFERROR(VLOOKUP($C118,D!$K:$R,7,),"")</f>
        <v/>
      </c>
      <c r="G118" s="47" t="str">
        <f>IFERROR(VLOOKUP($C118,D!$K:$R,8,),"")</f>
        <v/>
      </c>
    </row>
    <row r="119" spans="1:7">
      <c r="A119" s="46">
        <f t="shared" si="1"/>
        <v>117</v>
      </c>
      <c r="B119" s="46" t="str">
        <f>IFERROR(VLOOKUP($C119,D!$K:$Y,15,),"")</f>
        <v/>
      </c>
      <c r="C119" s="48" t="str">
        <f>IFERROR(VLOOKUP($C$1&amp;$A119,D!$B:$K,10,FALSE),"")</f>
        <v/>
      </c>
      <c r="D119" s="46" t="str">
        <f>IFERROR(VLOOKUP(C119,D!K:R,5,),"")</f>
        <v/>
      </c>
      <c r="E119" s="46" t="str">
        <f>IFERROR(VLOOKUP($C119,D!$K:$R,3,),"")</f>
        <v/>
      </c>
      <c r="F119" s="47" t="str">
        <f>IFERROR(VLOOKUP($C119,D!$K:$R,7,),"")</f>
        <v/>
      </c>
      <c r="G119" s="47" t="str">
        <f>IFERROR(VLOOKUP($C119,D!$K:$R,8,),"")</f>
        <v/>
      </c>
    </row>
    <row r="120" spans="1:7">
      <c r="A120" s="46">
        <f t="shared" si="1"/>
        <v>118</v>
      </c>
      <c r="B120" s="46" t="str">
        <f>IFERROR(VLOOKUP($C120,D!$K:$Y,15,),"")</f>
        <v/>
      </c>
      <c r="C120" s="48" t="str">
        <f>IFERROR(VLOOKUP($C$1&amp;$A120,D!$B:$K,10,FALSE),"")</f>
        <v/>
      </c>
      <c r="D120" s="46" t="str">
        <f>IFERROR(VLOOKUP(C120,D!K:R,5,),"")</f>
        <v/>
      </c>
      <c r="E120" s="46" t="str">
        <f>IFERROR(VLOOKUP($C120,D!$K:$R,3,),"")</f>
        <v/>
      </c>
      <c r="F120" s="47" t="str">
        <f>IFERROR(VLOOKUP($C120,D!$K:$R,7,),"")</f>
        <v/>
      </c>
      <c r="G120" s="47" t="str">
        <f>IFERROR(VLOOKUP($C120,D!$K:$R,8,),"")</f>
        <v/>
      </c>
    </row>
    <row r="121" spans="1:7">
      <c r="A121" s="46">
        <f t="shared" si="1"/>
        <v>119</v>
      </c>
      <c r="B121" s="46" t="str">
        <f>IFERROR(VLOOKUP($C121,D!$K:$Y,15,),"")</f>
        <v/>
      </c>
      <c r="C121" s="48" t="str">
        <f>IFERROR(VLOOKUP($C$1&amp;$A121,D!$B:$K,10,FALSE),"")</f>
        <v/>
      </c>
      <c r="D121" s="46" t="str">
        <f>IFERROR(VLOOKUP(C121,D!K:R,5,),"")</f>
        <v/>
      </c>
      <c r="E121" s="46" t="str">
        <f>IFERROR(VLOOKUP($C121,D!$K:$R,3,),"")</f>
        <v/>
      </c>
      <c r="F121" s="47" t="str">
        <f>IFERROR(VLOOKUP($C121,D!$K:$R,7,),"")</f>
        <v/>
      </c>
      <c r="G121" s="47" t="str">
        <f>IFERROR(VLOOKUP($C121,D!$K:$R,8,),"")</f>
        <v/>
      </c>
    </row>
    <row r="122" spans="1:7">
      <c r="A122" s="46">
        <f t="shared" si="1"/>
        <v>120</v>
      </c>
      <c r="B122" s="46" t="str">
        <f>IFERROR(VLOOKUP($C122,D!$K:$Y,15,),"")</f>
        <v/>
      </c>
      <c r="C122" s="48" t="str">
        <f>IFERROR(VLOOKUP($C$1&amp;$A122,D!$B:$K,10,FALSE),"")</f>
        <v/>
      </c>
      <c r="D122" s="46" t="str">
        <f>IFERROR(VLOOKUP(C122,D!K:R,5,),"")</f>
        <v/>
      </c>
      <c r="E122" s="46" t="str">
        <f>IFERROR(VLOOKUP($C122,D!$K:$R,3,),"")</f>
        <v/>
      </c>
      <c r="F122" s="47" t="str">
        <f>IFERROR(VLOOKUP($C122,D!$K:$R,7,),"")</f>
        <v/>
      </c>
      <c r="G122" s="47" t="str">
        <f>IFERROR(VLOOKUP($C122,D!$K:$R,8,),"")</f>
        <v/>
      </c>
    </row>
    <row r="123" spans="1:7">
      <c r="A123" s="46">
        <f t="shared" si="1"/>
        <v>121</v>
      </c>
      <c r="B123" s="46" t="str">
        <f>IFERROR(VLOOKUP($C123,D!$K:$Y,15,),"")</f>
        <v/>
      </c>
      <c r="C123" s="48" t="str">
        <f>IFERROR(VLOOKUP($C$1&amp;$A123,D!$B:$K,10,FALSE),"")</f>
        <v/>
      </c>
      <c r="D123" s="46" t="str">
        <f>IFERROR(VLOOKUP(C123,D!K:R,5,),"")</f>
        <v/>
      </c>
      <c r="E123" s="46" t="str">
        <f>IFERROR(VLOOKUP($C123,D!$K:$R,3,),"")</f>
        <v/>
      </c>
      <c r="F123" s="47" t="str">
        <f>IFERROR(VLOOKUP($C123,D!$K:$R,7,),"")</f>
        <v/>
      </c>
      <c r="G123" s="47" t="str">
        <f>IFERROR(VLOOKUP($C123,D!$K:$R,8,),"")</f>
        <v/>
      </c>
    </row>
    <row r="124" spans="1:7">
      <c r="A124" s="46">
        <f t="shared" si="1"/>
        <v>122</v>
      </c>
      <c r="B124" s="46" t="str">
        <f>IFERROR(VLOOKUP($C124,D!$K:$Y,15,),"")</f>
        <v/>
      </c>
      <c r="C124" s="48" t="str">
        <f>IFERROR(VLOOKUP($C$1&amp;$A124,D!$B:$K,10,FALSE),"")</f>
        <v/>
      </c>
      <c r="D124" s="46" t="str">
        <f>IFERROR(VLOOKUP(C124,D!K:R,5,),"")</f>
        <v/>
      </c>
      <c r="E124" s="46" t="str">
        <f>IFERROR(VLOOKUP($C124,D!$K:$R,3,),"")</f>
        <v/>
      </c>
      <c r="F124" s="47" t="str">
        <f>IFERROR(VLOOKUP($C124,D!$K:$R,7,),"")</f>
        <v/>
      </c>
      <c r="G124" s="47" t="str">
        <f>IFERROR(VLOOKUP($C124,D!$K:$R,8,),"")</f>
        <v/>
      </c>
    </row>
    <row r="125" spans="1:7">
      <c r="A125" s="46">
        <f t="shared" si="1"/>
        <v>123</v>
      </c>
      <c r="B125" s="46" t="str">
        <f>IFERROR(VLOOKUP($C125,D!$K:$Y,15,),"")</f>
        <v/>
      </c>
      <c r="C125" s="48" t="str">
        <f>IFERROR(VLOOKUP($C$1&amp;$A125,D!$B:$K,10,FALSE),"")</f>
        <v/>
      </c>
      <c r="D125" s="46" t="str">
        <f>IFERROR(VLOOKUP(C125,D!K:R,5,),"")</f>
        <v/>
      </c>
      <c r="E125" s="46" t="str">
        <f>IFERROR(VLOOKUP($C125,D!$K:$R,3,),"")</f>
        <v/>
      </c>
      <c r="F125" s="47" t="str">
        <f>IFERROR(VLOOKUP($C125,D!$K:$R,7,),"")</f>
        <v/>
      </c>
      <c r="G125" s="47" t="str">
        <f>IFERROR(VLOOKUP($C125,D!$K:$R,8,),"")</f>
        <v/>
      </c>
    </row>
    <row r="126" spans="1:7">
      <c r="A126" s="46">
        <f t="shared" si="1"/>
        <v>124</v>
      </c>
      <c r="B126" s="46" t="str">
        <f>IFERROR(VLOOKUP($C126,D!$K:$Y,15,),"")</f>
        <v/>
      </c>
      <c r="C126" s="48" t="str">
        <f>IFERROR(VLOOKUP($C$1&amp;$A126,D!$B:$K,10,FALSE),"")</f>
        <v/>
      </c>
      <c r="D126" s="46" t="str">
        <f>IFERROR(VLOOKUP(C126,D!K:R,5,),"")</f>
        <v/>
      </c>
      <c r="E126" s="46" t="str">
        <f>IFERROR(VLOOKUP($C126,D!$K:$R,3,),"")</f>
        <v/>
      </c>
      <c r="F126" s="47" t="str">
        <f>IFERROR(VLOOKUP($C126,D!$K:$R,7,),"")</f>
        <v/>
      </c>
      <c r="G126" s="47" t="str">
        <f>IFERROR(VLOOKUP($C126,D!$K:$R,8,),"")</f>
        <v/>
      </c>
    </row>
    <row r="127" spans="1:7">
      <c r="A127" s="46">
        <f t="shared" si="1"/>
        <v>125</v>
      </c>
      <c r="B127" s="46" t="str">
        <f>IFERROR(VLOOKUP($C127,D!$K:$Y,15,),"")</f>
        <v/>
      </c>
      <c r="C127" s="48" t="str">
        <f>IFERROR(VLOOKUP($C$1&amp;$A127,D!$B:$K,10,FALSE),"")</f>
        <v/>
      </c>
      <c r="D127" s="46" t="str">
        <f>IFERROR(VLOOKUP(C127,D!K:R,5,),"")</f>
        <v/>
      </c>
      <c r="E127" s="46" t="str">
        <f>IFERROR(VLOOKUP($C127,D!$K:$R,3,),"")</f>
        <v/>
      </c>
      <c r="F127" s="47" t="str">
        <f>IFERROR(VLOOKUP($C127,D!$K:$R,7,),"")</f>
        <v/>
      </c>
      <c r="G127" s="47" t="str">
        <f>IFERROR(VLOOKUP($C127,D!$K:$R,8,),"")</f>
        <v/>
      </c>
    </row>
    <row r="128" spans="1:7">
      <c r="A128" s="46">
        <f t="shared" si="1"/>
        <v>126</v>
      </c>
      <c r="B128" s="46" t="str">
        <f>IFERROR(VLOOKUP($C128,D!$K:$Y,15,),"")</f>
        <v/>
      </c>
      <c r="C128" s="48" t="str">
        <f>IFERROR(VLOOKUP($C$1&amp;$A128,D!$B:$K,10,FALSE),"")</f>
        <v/>
      </c>
      <c r="D128" s="46" t="str">
        <f>IFERROR(VLOOKUP(C128,D!K:R,5,),"")</f>
        <v/>
      </c>
      <c r="E128" s="46" t="str">
        <f>IFERROR(VLOOKUP($C128,D!$K:$R,3,),"")</f>
        <v/>
      </c>
      <c r="F128" s="47" t="str">
        <f>IFERROR(VLOOKUP($C128,D!$K:$R,7,),"")</f>
        <v/>
      </c>
      <c r="G128" s="47" t="str">
        <f>IFERROR(VLOOKUP($C128,D!$K:$R,8,),"")</f>
        <v/>
      </c>
    </row>
    <row r="129" spans="1:7">
      <c r="A129" s="46">
        <f t="shared" si="1"/>
        <v>127</v>
      </c>
      <c r="B129" s="46" t="str">
        <f>IFERROR(VLOOKUP($C129,D!$K:$Y,15,),"")</f>
        <v/>
      </c>
      <c r="C129" s="48" t="str">
        <f>IFERROR(VLOOKUP($C$1&amp;$A129,D!$B:$K,10,FALSE),"")</f>
        <v/>
      </c>
      <c r="D129" s="46" t="str">
        <f>IFERROR(VLOOKUP(C129,D!K:R,5,),"")</f>
        <v/>
      </c>
      <c r="E129" s="46" t="str">
        <f>IFERROR(VLOOKUP($C129,D!$K:$R,3,),"")</f>
        <v/>
      </c>
      <c r="F129" s="47" t="str">
        <f>IFERROR(VLOOKUP($C129,D!$K:$R,7,),"")</f>
        <v/>
      </c>
      <c r="G129" s="47" t="str">
        <f>IFERROR(VLOOKUP($C129,D!$K:$R,8,),"")</f>
        <v/>
      </c>
    </row>
    <row r="130" spans="1:7">
      <c r="A130" s="46">
        <f t="shared" si="1"/>
        <v>128</v>
      </c>
      <c r="B130" s="46" t="str">
        <f>IFERROR(VLOOKUP($C130,D!$K:$Y,15,),"")</f>
        <v/>
      </c>
      <c r="C130" s="48" t="str">
        <f>IFERROR(VLOOKUP($C$1&amp;$A130,D!$B:$K,10,FALSE),"")</f>
        <v/>
      </c>
      <c r="D130" s="46" t="str">
        <f>IFERROR(VLOOKUP(C130,D!K:R,5,),"")</f>
        <v/>
      </c>
      <c r="E130" s="46" t="str">
        <f>IFERROR(VLOOKUP($C130,D!$K:$R,3,),"")</f>
        <v/>
      </c>
      <c r="F130" s="47" t="str">
        <f>IFERROR(VLOOKUP($C130,D!$K:$R,7,),"")</f>
        <v/>
      </c>
      <c r="G130" s="47" t="str">
        <f>IFERROR(VLOOKUP($C130,D!$K:$R,8,),"")</f>
        <v/>
      </c>
    </row>
    <row r="131" spans="1:7">
      <c r="A131" s="46">
        <f t="shared" si="1"/>
        <v>129</v>
      </c>
      <c r="B131" s="46" t="str">
        <f>IFERROR(VLOOKUP($C131,D!$K:$Y,15,),"")</f>
        <v/>
      </c>
      <c r="C131" s="48" t="str">
        <f>IFERROR(VLOOKUP($C$1&amp;$A131,D!$B:$K,10,FALSE),"")</f>
        <v/>
      </c>
      <c r="D131" s="46" t="str">
        <f>IFERROR(VLOOKUP(C131,D!K:R,5,),"")</f>
        <v/>
      </c>
      <c r="E131" s="46" t="str">
        <f>IFERROR(VLOOKUP($C131,D!$K:$R,3,),"")</f>
        <v/>
      </c>
      <c r="F131" s="47" t="str">
        <f>IFERROR(VLOOKUP($C131,D!$K:$R,7,),"")</f>
        <v/>
      </c>
      <c r="G131" s="47" t="str">
        <f>IFERROR(VLOOKUP($C131,D!$K:$R,8,),"")</f>
        <v/>
      </c>
    </row>
    <row r="132" spans="1:7">
      <c r="A132" s="46">
        <f t="shared" si="1"/>
        <v>130</v>
      </c>
      <c r="B132" s="46" t="str">
        <f>IFERROR(VLOOKUP($C132,D!$K:$Y,15,),"")</f>
        <v/>
      </c>
      <c r="C132" s="48" t="str">
        <f>IFERROR(VLOOKUP($C$1&amp;$A132,D!$B:$K,10,FALSE),"")</f>
        <v/>
      </c>
      <c r="D132" s="46" t="str">
        <f>IFERROR(VLOOKUP(C132,D!K:R,5,),"")</f>
        <v/>
      </c>
      <c r="E132" s="46" t="str">
        <f>IFERROR(VLOOKUP($C132,D!$K:$R,3,),"")</f>
        <v/>
      </c>
      <c r="F132" s="47" t="str">
        <f>IFERROR(VLOOKUP($C132,D!$K:$R,7,),"")</f>
        <v/>
      </c>
      <c r="G132" s="47" t="str">
        <f>IFERROR(VLOOKUP($C132,D!$K:$R,8,),"")</f>
        <v/>
      </c>
    </row>
    <row r="133" spans="1:7">
      <c r="A133" s="46">
        <f t="shared" si="1"/>
        <v>131</v>
      </c>
      <c r="B133" s="46" t="str">
        <f>IFERROR(VLOOKUP($C133,D!$K:$Y,15,),"")</f>
        <v/>
      </c>
      <c r="C133" s="48" t="str">
        <f>IFERROR(VLOOKUP($C$1&amp;$A133,D!$B:$K,10,FALSE),"")</f>
        <v/>
      </c>
      <c r="D133" s="46" t="str">
        <f>IFERROR(VLOOKUP(C133,D!K:R,5,),"")</f>
        <v/>
      </c>
      <c r="E133" s="46" t="str">
        <f>IFERROR(VLOOKUP($C133,D!$K:$R,3,),"")</f>
        <v/>
      </c>
      <c r="F133" s="47" t="str">
        <f>IFERROR(VLOOKUP($C133,D!$K:$R,7,),"")</f>
        <v/>
      </c>
      <c r="G133" s="47" t="str">
        <f>IFERROR(VLOOKUP($C133,D!$K:$R,8,),"")</f>
        <v/>
      </c>
    </row>
    <row r="134" spans="1:7">
      <c r="A134" s="46">
        <f t="shared" ref="A134" si="2">A133+1</f>
        <v>132</v>
      </c>
      <c r="B134" s="46" t="str">
        <f>IFERROR(VLOOKUP($C134,D!$K:$Y,15,),"")</f>
        <v/>
      </c>
      <c r="C134" s="48" t="str">
        <f>IFERROR(VLOOKUP($C$1&amp;$A134,D!$B:$K,10,FALSE),"")</f>
        <v/>
      </c>
      <c r="D134" s="46" t="str">
        <f>IFERROR(VLOOKUP(C134,D!K:R,5,),"")</f>
        <v/>
      </c>
      <c r="E134" s="46" t="str">
        <f>IFERROR(VLOOKUP($C134,D!$K:$R,3,),"")</f>
        <v/>
      </c>
      <c r="F134" s="47" t="str">
        <f>IFERROR(VLOOKUP($C134,D!$K:$R,7,),"")</f>
        <v/>
      </c>
      <c r="G134" s="47" t="str">
        <f>IFERROR(VLOOKUP($C134,D!$K:$R,8,),"")</f>
        <v/>
      </c>
    </row>
    <row r="135" spans="1:7">
      <c r="A135" s="46">
        <f t="shared" si="1"/>
        <v>133</v>
      </c>
      <c r="B135" s="46" t="str">
        <f>IFERROR(VLOOKUP($C135,D!$K:$Y,15,),"")</f>
        <v/>
      </c>
      <c r="C135" s="48" t="str">
        <f>IFERROR(VLOOKUP($C$1&amp;$A135,D!$B:$K,10,FALSE),"")</f>
        <v/>
      </c>
      <c r="D135" s="46" t="str">
        <f>IFERROR(VLOOKUP(C135,D!K:R,5,),"")</f>
        <v/>
      </c>
      <c r="E135" s="46" t="str">
        <f>IFERROR(VLOOKUP($C135,D!$K:$R,3,),"")</f>
        <v/>
      </c>
      <c r="F135" s="47" t="str">
        <f>IFERROR(VLOOKUP($C135,D!$K:$R,7,),"")</f>
        <v/>
      </c>
      <c r="G135" s="47" t="str">
        <f>IFERROR(VLOOKUP($C135,D!$K:$R,8,),"")</f>
        <v/>
      </c>
    </row>
    <row r="136" spans="1:7">
      <c r="A136" s="46">
        <f t="shared" ref="A136:A152" si="3">A135+1</f>
        <v>134</v>
      </c>
      <c r="B136" s="46" t="str">
        <f>IFERROR(VLOOKUP($C136,D!$K:$Y,15,),"")</f>
        <v/>
      </c>
      <c r="C136" s="48" t="str">
        <f>IFERROR(VLOOKUP($C$1&amp;$A136,D!$B:$K,10,FALSE),"")</f>
        <v/>
      </c>
      <c r="D136" s="46" t="str">
        <f>IFERROR(VLOOKUP(C136,D!K:R,5,),"")</f>
        <v/>
      </c>
      <c r="E136" s="46" t="str">
        <f>IFERROR(VLOOKUP($C136,D!$K:$R,3,),"")</f>
        <v/>
      </c>
      <c r="F136" s="47" t="str">
        <f>IFERROR(VLOOKUP($C136,D!$K:$R,7,),"")</f>
        <v/>
      </c>
      <c r="G136" s="47" t="str">
        <f>IFERROR(VLOOKUP($C136,D!$K:$R,8,),"")</f>
        <v/>
      </c>
    </row>
    <row r="137" spans="1:7">
      <c r="A137" s="46">
        <f t="shared" si="3"/>
        <v>135</v>
      </c>
      <c r="B137" s="46" t="str">
        <f>IFERROR(VLOOKUP($C137,D!$K:$Y,15,),"")</f>
        <v/>
      </c>
      <c r="C137" s="48" t="str">
        <f>IFERROR(VLOOKUP($C$1&amp;$A137,D!$B:$K,10,FALSE),"")</f>
        <v/>
      </c>
      <c r="D137" s="46" t="str">
        <f>IFERROR(VLOOKUP(C137,D!K:R,5,),"")</f>
        <v/>
      </c>
      <c r="E137" s="46" t="str">
        <f>IFERROR(VLOOKUP($C137,D!$K:$R,3,),"")</f>
        <v/>
      </c>
      <c r="F137" s="47" t="str">
        <f>IFERROR(VLOOKUP($C137,D!$K:$R,7,),"")</f>
        <v/>
      </c>
      <c r="G137" s="47" t="str">
        <f>IFERROR(VLOOKUP($C137,D!$K:$R,8,),"")</f>
        <v/>
      </c>
    </row>
    <row r="138" spans="1:7">
      <c r="A138" s="46">
        <f t="shared" si="3"/>
        <v>136</v>
      </c>
      <c r="B138" s="46" t="str">
        <f>IFERROR(VLOOKUP($C138,D!$K:$Y,15,),"")</f>
        <v/>
      </c>
      <c r="C138" s="48" t="str">
        <f>IFERROR(VLOOKUP($C$1&amp;$A138,D!$B:$K,10,FALSE),"")</f>
        <v/>
      </c>
      <c r="D138" s="46" t="str">
        <f>IFERROR(VLOOKUP(C138,D!K:R,5,),"")</f>
        <v/>
      </c>
      <c r="E138" s="46" t="str">
        <f>IFERROR(VLOOKUP($C138,D!$K:$R,3,),"")</f>
        <v/>
      </c>
      <c r="F138" s="47" t="str">
        <f>IFERROR(VLOOKUP($C138,D!$K:$R,7,),"")</f>
        <v/>
      </c>
      <c r="G138" s="47" t="str">
        <f>IFERROR(VLOOKUP($C138,D!$K:$R,8,),"")</f>
        <v/>
      </c>
    </row>
    <row r="139" spans="1:7">
      <c r="A139" s="46">
        <f t="shared" si="3"/>
        <v>137</v>
      </c>
      <c r="B139" s="46" t="str">
        <f>IFERROR(VLOOKUP($C139,D!$K:$Y,15,),"")</f>
        <v/>
      </c>
      <c r="C139" s="48" t="str">
        <f>IFERROR(VLOOKUP($C$1&amp;$A139,D!$B:$K,10,FALSE),"")</f>
        <v/>
      </c>
      <c r="D139" s="46" t="str">
        <f>IFERROR(VLOOKUP(C139,D!K:R,5,),"")</f>
        <v/>
      </c>
      <c r="E139" s="46" t="str">
        <f>IFERROR(VLOOKUP($C139,D!$K:$R,3,),"")</f>
        <v/>
      </c>
      <c r="F139" s="47" t="str">
        <f>IFERROR(VLOOKUP($C139,D!$K:$R,7,),"")</f>
        <v/>
      </c>
      <c r="G139" s="47" t="str">
        <f>IFERROR(VLOOKUP($C139,D!$K:$R,8,),"")</f>
        <v/>
      </c>
    </row>
    <row r="140" spans="1:7">
      <c r="A140" s="46">
        <f t="shared" si="3"/>
        <v>138</v>
      </c>
      <c r="B140" s="46" t="str">
        <f>IFERROR(VLOOKUP($C140,D!$K:$Y,15,),"")</f>
        <v/>
      </c>
      <c r="C140" s="48" t="str">
        <f>IFERROR(VLOOKUP($C$1&amp;$A140,D!$B:$K,10,FALSE),"")</f>
        <v/>
      </c>
      <c r="D140" s="46" t="str">
        <f>IFERROR(VLOOKUP(C140,D!K:R,5,),"")</f>
        <v/>
      </c>
      <c r="E140" s="46" t="str">
        <f>IFERROR(VLOOKUP($C140,D!$K:$R,3,),"")</f>
        <v/>
      </c>
      <c r="F140" s="47" t="str">
        <f>IFERROR(VLOOKUP($C140,D!$K:$R,7,),"")</f>
        <v/>
      </c>
      <c r="G140" s="47" t="str">
        <f>IFERROR(VLOOKUP($C140,D!$K:$R,8,),"")</f>
        <v/>
      </c>
    </row>
    <row r="141" spans="1:7">
      <c r="A141" s="46">
        <f t="shared" si="3"/>
        <v>139</v>
      </c>
      <c r="B141" s="46" t="str">
        <f>IFERROR(VLOOKUP($C141,D!$K:$Y,15,),"")</f>
        <v/>
      </c>
      <c r="C141" s="48" t="str">
        <f>IFERROR(VLOOKUP($C$1&amp;$A141,D!$B:$K,10,FALSE),"")</f>
        <v/>
      </c>
      <c r="D141" s="46" t="str">
        <f>IFERROR(VLOOKUP(C141,D!K:R,5,),"")</f>
        <v/>
      </c>
      <c r="E141" s="46" t="str">
        <f>IFERROR(VLOOKUP($C141,D!$K:$R,3,),"")</f>
        <v/>
      </c>
      <c r="F141" s="47" t="str">
        <f>IFERROR(VLOOKUP($C141,D!$K:$R,7,),"")</f>
        <v/>
      </c>
      <c r="G141" s="47" t="str">
        <f>IFERROR(VLOOKUP($C141,D!$K:$R,8,),"")</f>
        <v/>
      </c>
    </row>
    <row r="142" spans="1:7">
      <c r="A142" s="46">
        <f t="shared" si="3"/>
        <v>140</v>
      </c>
      <c r="B142" s="46" t="str">
        <f>IFERROR(VLOOKUP($C142,D!$K:$Y,15,),"")</f>
        <v/>
      </c>
      <c r="C142" s="48" t="str">
        <f>IFERROR(VLOOKUP($C$1&amp;$A142,D!$B:$K,10,FALSE),"")</f>
        <v/>
      </c>
      <c r="D142" s="46" t="str">
        <f>IFERROR(VLOOKUP(C142,D!K:R,5,),"")</f>
        <v/>
      </c>
      <c r="E142" s="46" t="str">
        <f>IFERROR(VLOOKUP($C142,D!$K:$R,3,),"")</f>
        <v/>
      </c>
      <c r="F142" s="47" t="str">
        <f>IFERROR(VLOOKUP($C142,D!$K:$R,7,),"")</f>
        <v/>
      </c>
      <c r="G142" s="47" t="str">
        <f>IFERROR(VLOOKUP($C142,D!$K:$R,8,),"")</f>
        <v/>
      </c>
    </row>
    <row r="143" spans="1:7">
      <c r="A143" s="46">
        <f t="shared" si="3"/>
        <v>141</v>
      </c>
      <c r="B143" s="46" t="str">
        <f>IFERROR(VLOOKUP($C143,D!$K:$Y,15,),"")</f>
        <v/>
      </c>
      <c r="C143" s="48" t="str">
        <f>IFERROR(VLOOKUP($C$1&amp;$A143,D!$B:$K,10,FALSE),"")</f>
        <v/>
      </c>
      <c r="D143" s="46" t="str">
        <f>IFERROR(VLOOKUP(C143,D!K:R,5,),"")</f>
        <v/>
      </c>
      <c r="E143" s="46" t="str">
        <f>IFERROR(VLOOKUP($C143,D!$K:$R,3,),"")</f>
        <v/>
      </c>
      <c r="F143" s="47" t="str">
        <f>IFERROR(VLOOKUP($C143,D!$K:$R,7,),"")</f>
        <v/>
      </c>
      <c r="G143" s="47" t="str">
        <f>IFERROR(VLOOKUP($C143,D!$K:$R,8,),"")</f>
        <v/>
      </c>
    </row>
    <row r="144" spans="1:7">
      <c r="A144" s="46">
        <f t="shared" si="3"/>
        <v>142</v>
      </c>
      <c r="B144" s="46" t="str">
        <f>IFERROR(VLOOKUP($C144,D!$K:$Y,15,),"")</f>
        <v/>
      </c>
      <c r="C144" s="48" t="str">
        <f>IFERROR(VLOOKUP($C$1&amp;$A144,D!$B:$K,10,FALSE),"")</f>
        <v/>
      </c>
      <c r="D144" s="46" t="str">
        <f>IFERROR(VLOOKUP(C144,D!K:R,5,),"")</f>
        <v/>
      </c>
      <c r="E144" s="46" t="str">
        <f>IFERROR(VLOOKUP($C144,D!$K:$R,3,),"")</f>
        <v/>
      </c>
      <c r="F144" s="47" t="str">
        <f>IFERROR(VLOOKUP($C144,D!$K:$R,7,),"")</f>
        <v/>
      </c>
      <c r="G144" s="47" t="str">
        <f>IFERROR(VLOOKUP($C144,D!$K:$R,8,),"")</f>
        <v/>
      </c>
    </row>
    <row r="145" spans="1:7">
      <c r="A145" s="46">
        <f t="shared" si="3"/>
        <v>143</v>
      </c>
      <c r="B145" s="46" t="str">
        <f>IFERROR(VLOOKUP($C145,D!$K:$Y,15,),"")</f>
        <v/>
      </c>
      <c r="C145" s="48" t="str">
        <f>IFERROR(VLOOKUP($C$1&amp;$A145,D!$B:$K,10,FALSE),"")</f>
        <v/>
      </c>
      <c r="D145" s="46" t="str">
        <f>IFERROR(VLOOKUP(C145,D!K:R,5,),"")</f>
        <v/>
      </c>
      <c r="E145" s="46" t="str">
        <f>IFERROR(VLOOKUP($C145,D!$K:$R,3,),"")</f>
        <v/>
      </c>
      <c r="F145" s="47" t="str">
        <f>IFERROR(VLOOKUP($C145,D!$K:$R,7,),"")</f>
        <v/>
      </c>
      <c r="G145" s="47" t="str">
        <f>IFERROR(VLOOKUP($C145,D!$K:$R,8,),"")</f>
        <v/>
      </c>
    </row>
    <row r="146" spans="1:7">
      <c r="A146" s="46">
        <f t="shared" si="3"/>
        <v>144</v>
      </c>
      <c r="B146" s="46" t="str">
        <f>IFERROR(VLOOKUP($C146,D!$K:$Y,15,),"")</f>
        <v/>
      </c>
      <c r="C146" s="48" t="str">
        <f>IFERROR(VLOOKUP($C$1&amp;$A146,D!$B:$K,10,FALSE),"")</f>
        <v/>
      </c>
      <c r="D146" s="46" t="str">
        <f>IFERROR(VLOOKUP(C146,D!K:R,5,),"")</f>
        <v/>
      </c>
      <c r="E146" s="46" t="str">
        <f>IFERROR(VLOOKUP($C146,D!$K:$R,3,),"")</f>
        <v/>
      </c>
      <c r="F146" s="47" t="str">
        <f>IFERROR(VLOOKUP($C146,D!$K:$R,7,),"")</f>
        <v/>
      </c>
      <c r="G146" s="47" t="str">
        <f>IFERROR(VLOOKUP($C146,D!$K:$R,8,),"")</f>
        <v/>
      </c>
    </row>
    <row r="147" spans="1:7">
      <c r="A147" s="46">
        <f t="shared" si="3"/>
        <v>145</v>
      </c>
      <c r="B147" s="46" t="str">
        <f>IFERROR(VLOOKUP($C147,D!$K:$Y,15,),"")</f>
        <v/>
      </c>
      <c r="C147" s="48" t="str">
        <f>IFERROR(VLOOKUP($C$1&amp;$A147,D!$B:$K,10,FALSE),"")</f>
        <v/>
      </c>
      <c r="D147" s="46" t="str">
        <f>IFERROR(VLOOKUP(C147,D!K:R,5,),"")</f>
        <v/>
      </c>
      <c r="E147" s="46" t="str">
        <f>IFERROR(VLOOKUP($C147,D!$K:$R,3,),"")</f>
        <v/>
      </c>
      <c r="F147" s="47" t="str">
        <f>IFERROR(VLOOKUP($C147,D!$K:$R,7,),"")</f>
        <v/>
      </c>
      <c r="G147" s="47" t="str">
        <f>IFERROR(VLOOKUP($C147,D!$K:$R,8,),"")</f>
        <v/>
      </c>
    </row>
    <row r="148" spans="1:7">
      <c r="A148" s="46">
        <f t="shared" si="3"/>
        <v>146</v>
      </c>
      <c r="B148" s="46" t="str">
        <f>IFERROR(VLOOKUP($C148,D!$K:$Y,15,),"")</f>
        <v/>
      </c>
      <c r="C148" s="48" t="str">
        <f>IFERROR(VLOOKUP($C$1&amp;$A148,D!$B:$K,10,FALSE),"")</f>
        <v/>
      </c>
      <c r="D148" s="46" t="str">
        <f>IFERROR(VLOOKUP(C148,D!K:R,5,),"")</f>
        <v/>
      </c>
      <c r="E148" s="46" t="str">
        <f>IFERROR(VLOOKUP($C148,D!$K:$R,3,),"")</f>
        <v/>
      </c>
      <c r="F148" s="47" t="str">
        <f>IFERROR(VLOOKUP($C148,D!$K:$R,7,),"")</f>
        <v/>
      </c>
      <c r="G148" s="47" t="str">
        <f>IFERROR(VLOOKUP($C148,D!$K:$R,8,),"")</f>
        <v/>
      </c>
    </row>
    <row r="149" spans="1:7">
      <c r="A149" s="46">
        <f t="shared" si="3"/>
        <v>147</v>
      </c>
      <c r="B149" s="46" t="str">
        <f>IFERROR(VLOOKUP($C149,D!$K:$Y,15,),"")</f>
        <v/>
      </c>
      <c r="C149" s="48" t="str">
        <f>IFERROR(VLOOKUP($C$1&amp;$A149,D!$B:$K,10,FALSE),"")</f>
        <v/>
      </c>
      <c r="D149" s="46" t="str">
        <f>IFERROR(VLOOKUP(C149,D!K:R,5,),"")</f>
        <v/>
      </c>
      <c r="E149" s="46" t="str">
        <f>IFERROR(VLOOKUP($C149,D!$K:$R,3,),"")</f>
        <v/>
      </c>
      <c r="F149" s="47" t="str">
        <f>IFERROR(VLOOKUP($C149,D!$K:$R,7,),"")</f>
        <v/>
      </c>
      <c r="G149" s="47" t="str">
        <f>IFERROR(VLOOKUP($C149,D!$K:$R,8,),"")</f>
        <v/>
      </c>
    </row>
    <row r="150" spans="1:7">
      <c r="A150" s="46">
        <f t="shared" si="3"/>
        <v>148</v>
      </c>
      <c r="B150" s="46" t="str">
        <f>IFERROR(VLOOKUP($C150,D!$K:$Y,15,),"")</f>
        <v/>
      </c>
      <c r="C150" s="48" t="str">
        <f>IFERROR(VLOOKUP($C$1&amp;$A150,D!$B:$K,10,FALSE),"")</f>
        <v/>
      </c>
      <c r="D150" s="46" t="str">
        <f>IFERROR(VLOOKUP(C150,D!K:R,5,),"")</f>
        <v/>
      </c>
      <c r="E150" s="46" t="str">
        <f>IFERROR(VLOOKUP($C150,D!$K:$R,3,),"")</f>
        <v/>
      </c>
      <c r="F150" s="47" t="str">
        <f>IFERROR(VLOOKUP($C150,D!$K:$R,7,),"")</f>
        <v/>
      </c>
      <c r="G150" s="47" t="str">
        <f>IFERROR(VLOOKUP($C150,D!$K:$R,8,),"")</f>
        <v/>
      </c>
    </row>
    <row r="151" spans="1:7">
      <c r="A151" s="46">
        <f t="shared" si="3"/>
        <v>149</v>
      </c>
      <c r="B151" s="46" t="str">
        <f>IFERROR(VLOOKUP($C151,D!$K:$Y,15,),"")</f>
        <v/>
      </c>
      <c r="C151" s="48" t="str">
        <f>IFERROR(VLOOKUP($C$1&amp;$A151,D!$B:$K,10,FALSE),"")</f>
        <v/>
      </c>
      <c r="D151" s="46" t="str">
        <f>IFERROR(VLOOKUP(C151,D!K:R,5,),"")</f>
        <v/>
      </c>
      <c r="E151" s="46" t="str">
        <f>IFERROR(VLOOKUP($C151,D!$K:$R,3,),"")</f>
        <v/>
      </c>
      <c r="F151" s="47" t="str">
        <f>IFERROR(VLOOKUP($C151,D!$K:$R,7,),"")</f>
        <v/>
      </c>
      <c r="G151" s="47" t="str">
        <f>IFERROR(VLOOKUP($C151,D!$K:$R,8,),"")</f>
        <v/>
      </c>
    </row>
    <row r="152" spans="1:7">
      <c r="A152" s="46">
        <f t="shared" si="3"/>
        <v>150</v>
      </c>
      <c r="B152" s="46" t="str">
        <f>IFERROR(VLOOKUP($C152,D!$K:$Y,15,),"")</f>
        <v/>
      </c>
      <c r="C152" s="48" t="str">
        <f>IFERROR(VLOOKUP($C$1&amp;$A152,D!$B:$K,10,FALSE),"")</f>
        <v/>
      </c>
      <c r="D152" s="46" t="str">
        <f>IFERROR(VLOOKUP(C152,D!K:R,5,),"")</f>
        <v/>
      </c>
      <c r="E152" s="46" t="str">
        <f>IFERROR(VLOOKUP($C152,D!$K:$R,3,),"")</f>
        <v/>
      </c>
      <c r="F152" s="47" t="str">
        <f>IFERROR(VLOOKUP($C152,D!$K:$R,7,),"")</f>
        <v/>
      </c>
      <c r="G152" s="47" t="str">
        <f>IFERROR(VLOOKUP($C152,D!$K:$R,8,),"")</f>
        <v/>
      </c>
    </row>
  </sheetData>
  <phoneticPr fontId="1"/>
  <conditionalFormatting sqref="A3:G152">
    <cfRule type="expression" dxfId="0" priority="1">
      <formula>MOD(ROW(),2)=0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0EB3476-5846-4F32-B8CA-9EAA1415F038}">
          <x14:formula1>
            <xm:f>M!$B$2:$B$32</xm:f>
          </x14:formula1>
          <xm:sqref>C1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0AA71005047964A832AEE165DE03173" ma:contentTypeVersion="16" ma:contentTypeDescription="新しいドキュメントを作成します。" ma:contentTypeScope="" ma:versionID="89f3691bdf357242a2d20adbce6c4ef4">
  <xsd:schema xmlns:xsd="http://www.w3.org/2001/XMLSchema" xmlns:xs="http://www.w3.org/2001/XMLSchema" xmlns:p="http://schemas.microsoft.com/office/2006/metadata/properties" xmlns:ns3="2c38ee51-8a29-4b54-8aa5-0fc477816191" xmlns:ns4="26482102-43f5-4d7e-b97b-6cc4a0a3a56b" targetNamespace="http://schemas.microsoft.com/office/2006/metadata/properties" ma:root="true" ma:fieldsID="fdf1c3113b6accbbe846281dbbf3b065" ns3:_="" ns4:_="">
    <xsd:import namespace="2c38ee51-8a29-4b54-8aa5-0fc477816191"/>
    <xsd:import namespace="26482102-43f5-4d7e-b97b-6cc4a0a3a5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8ee51-8a29-4b54-8aa5-0fc47781619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482102-43f5-4d7e-b97b-6cc4a0a3a5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26482102-43f5-4d7e-b97b-6cc4a0a3a56b" xsi:nil="true"/>
  </documentManagement>
</p:properties>
</file>

<file path=customXml/itemProps1.xml><?xml version="1.0" encoding="utf-8"?>
<ds:datastoreItem xmlns:ds="http://schemas.openxmlformats.org/officeDocument/2006/customXml" ds:itemID="{D364E885-314A-4EF8-B4D4-0C339BAEE84D}">
  <ds:schemaRefs>
    <ds:schemaRef ds:uri="http://schemas.microsoft.com/sharepoint/v3/contenttype/forms"/>
  </ds:schemaRefs>
</ds:datastoreItem>
</file>

<file path=customXml/itemProps2.xml><?xml version="1.0" encoding="utf-8"?>
<ds:datastoreItem xmlns:ds="http://schemas.openxmlformats.org/officeDocument/2006/customXml" ds:itemID="{3BABA030-83D4-490F-AE8A-F9DA8B40E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8ee51-8a29-4b54-8aa5-0fc477816191"/>
    <ds:schemaRef ds:uri="26482102-43f5-4d7e-b97b-6cc4a0a3a5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7CB32C-8D92-4A58-9462-63BC62676200}">
  <ds:schemaRef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26482102-43f5-4d7e-b97b-6cc4a0a3a56b"/>
    <ds:schemaRef ds:uri="http://schemas.microsoft.com/office/2006/metadata/properties"/>
    <ds:schemaRef ds:uri="http://schemas.openxmlformats.org/package/2006/metadata/core-properties"/>
    <ds:schemaRef ds:uri="2c38ee51-8a29-4b54-8aa5-0fc47781619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M</vt:lpstr>
      <vt:lpstr>D</vt:lpstr>
      <vt:lpstr>注文書</vt:lpstr>
      <vt:lpstr>カテゴリ選択リスト</vt:lpstr>
      <vt:lpstr>D!_4本組用</vt:lpstr>
      <vt:lpstr>D!_4本組用_2</vt:lpstr>
      <vt:lpstr>D!先頭</vt:lpstr>
      <vt:lpstr>D!先頭_1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2022-08-29T05:19:50Z</dcterms:created>
  <dcterms:modified xsi:type="dcterms:W3CDTF">2023-11-22T04:38:36Z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0x01010010AA71005047964A832AEE165DE03173</vt:lpwstr>
  </property>
</Properties>
</file>